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5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Users\dgrewal\Desktop\"/>
    </mc:Choice>
  </mc:AlternateContent>
  <xr:revisionPtr revIDLastSave="4136" documentId="13_ncr:1_{81555CB9-3B0C-4EE2-B52C-8999CFFEC972}" xr6:coauthVersionLast="47" xr6:coauthVersionMax="47" xr10:uidLastSave="{E0A6FD3A-0E14-4D47-9589-6F0BD37C91AD}"/>
  <bookViews>
    <workbookView xWindow="-120" yWindow="-120" windowWidth="38640" windowHeight="21240" tabRatio="134" activeTab="1" xr2:uid="{00000000-000D-0000-FFFF-FFFF00000000}"/>
  </bookViews>
  <sheets>
    <sheet name="Current" sheetId="10" r:id="rId1"/>
    <sheet name="Lookup Data" sheetId="7" r:id="rId2"/>
  </sheets>
  <definedNames>
    <definedName name="_xlnm._FilterDatabase" localSheetId="0" hidden="1">Current!$A$1:$BG$36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09" i="10" l="1"/>
  <c r="AK209" i="10"/>
  <c r="AJ210" i="10"/>
  <c r="AK210" i="10"/>
  <c r="AF209" i="10"/>
  <c r="AG209" i="10"/>
  <c r="AF210" i="10"/>
  <c r="AG210" i="10"/>
  <c r="AF211" i="10"/>
  <c r="AG211" i="10"/>
  <c r="AB209" i="10"/>
  <c r="AC209" i="10"/>
  <c r="AB210" i="10"/>
  <c r="AC210" i="10"/>
  <c r="AB211" i="10"/>
  <c r="AC211" i="10"/>
  <c r="M209" i="10"/>
  <c r="O209" i="10"/>
  <c r="M210" i="10"/>
  <c r="O210" i="10"/>
  <c r="BB209" i="10"/>
  <c r="BC209" i="10"/>
  <c r="BD209" i="10"/>
  <c r="AZ210" i="10"/>
  <c r="BB210" i="10"/>
  <c r="BC210" i="10"/>
  <c r="BD210" i="10"/>
  <c r="AZ211" i="10"/>
  <c r="BB211" i="10"/>
  <c r="BC211" i="10"/>
  <c r="BD211" i="10"/>
  <c r="AZ212" i="10"/>
  <c r="BB212" i="10"/>
  <c r="BC212" i="10"/>
  <c r="BD212" i="10"/>
  <c r="AZ213" i="10"/>
  <c r="BB213" i="10"/>
  <c r="BC213" i="10"/>
  <c r="BD213" i="10"/>
  <c r="I208" i="10"/>
  <c r="I209" i="10"/>
  <c r="J209" i="10"/>
  <c r="I210" i="10"/>
  <c r="J210" i="10"/>
  <c r="AO200" i="10"/>
  <c r="AK200" i="10"/>
  <c r="AG207" i="10"/>
  <c r="AF207" i="10"/>
  <c r="AZ206" i="10"/>
  <c r="BB206" i="10"/>
  <c r="BC206" i="10"/>
  <c r="BD206" i="10"/>
  <c r="AZ207" i="10"/>
  <c r="BB207" i="10"/>
  <c r="BC207" i="10"/>
  <c r="BD207" i="10"/>
  <c r="AZ208" i="10"/>
  <c r="BB208" i="10"/>
  <c r="BC208" i="10"/>
  <c r="BD208" i="10"/>
  <c r="AJ206" i="10"/>
  <c r="AK206" i="10"/>
  <c r="AJ207" i="10"/>
  <c r="AK207" i="10"/>
  <c r="AJ208" i="10"/>
  <c r="AK208" i="10"/>
  <c r="AJ211" i="10"/>
  <c r="AK211" i="10"/>
  <c r="AB206" i="10"/>
  <c r="AC206" i="10"/>
  <c r="AB207" i="10"/>
  <c r="AC207" i="10"/>
  <c r="AB208" i="10"/>
  <c r="AC208" i="10"/>
  <c r="M206" i="10"/>
  <c r="O206" i="10"/>
  <c r="M207" i="10"/>
  <c r="O207" i="10"/>
  <c r="M208" i="10"/>
  <c r="O208" i="10"/>
  <c r="M211" i="10"/>
  <c r="O211" i="10"/>
  <c r="M212" i="10"/>
  <c r="O212" i="10"/>
  <c r="M213" i="10"/>
  <c r="O213" i="10"/>
  <c r="I206" i="10"/>
  <c r="J206" i="10"/>
  <c r="I207" i="10"/>
  <c r="J207" i="10"/>
  <c r="I211" i="10"/>
  <c r="J211" i="10"/>
  <c r="I212" i="10"/>
  <c r="J212" i="10"/>
  <c r="AF208" i="10"/>
  <c r="AG208" i="10"/>
  <c r="BB205" i="10"/>
  <c r="BC205" i="10" s="1"/>
  <c r="AZ205" i="10"/>
  <c r="AB205" i="10"/>
  <c r="AC205" i="10"/>
  <c r="M205" i="10"/>
  <c r="O205" i="10"/>
  <c r="AJ204" i="10"/>
  <c r="AK204" i="10"/>
  <c r="AJ205" i="10"/>
  <c r="AK205" i="10"/>
  <c r="AF204" i="10"/>
  <c r="AG204" i="10"/>
  <c r="AF205" i="10"/>
  <c r="AG205" i="10"/>
  <c r="AB204" i="10"/>
  <c r="AC204" i="10"/>
  <c r="J203" i="10"/>
  <c r="I203" i="10"/>
  <c r="BD203" i="10"/>
  <c r="BD204" i="10"/>
  <c r="BD205" i="10"/>
  <c r="AK203" i="10"/>
  <c r="AJ203" i="10"/>
  <c r="AC203" i="10"/>
  <c r="AB203" i="10"/>
  <c r="M203" i="10"/>
  <c r="O203" i="10"/>
  <c r="M204" i="10"/>
  <c r="O204" i="10"/>
  <c r="AZ202" i="10"/>
  <c r="BB202" i="10"/>
  <c r="BB203" i="10"/>
  <c r="BC203" i="10" s="1"/>
  <c r="AZ204" i="10"/>
  <c r="BB204" i="10"/>
  <c r="BC204" i="10" s="1"/>
  <c r="AF202" i="10"/>
  <c r="AG202" i="10"/>
  <c r="AF203" i="10"/>
  <c r="AG203" i="10"/>
  <c r="AB202" i="10"/>
  <c r="AC202" i="10"/>
  <c r="AJ201" i="10"/>
  <c r="AK201" i="10"/>
  <c r="AJ202" i="10"/>
  <c r="AK202" i="10"/>
  <c r="AG201" i="10"/>
  <c r="AF201" i="10"/>
  <c r="AB201" i="10"/>
  <c r="AC201" i="10"/>
  <c r="M201" i="10"/>
  <c r="O201" i="10"/>
  <c r="M202" i="10"/>
  <c r="O202" i="10"/>
  <c r="AJ200" i="10"/>
  <c r="T200" i="10"/>
  <c r="R200" i="10"/>
  <c r="I201" i="10"/>
  <c r="J201" i="10"/>
  <c r="I202" i="10"/>
  <c r="J202" i="10"/>
  <c r="I204" i="10"/>
  <c r="J204" i="10"/>
  <c r="I205" i="10"/>
  <c r="J205" i="10"/>
  <c r="J200" i="10"/>
  <c r="I200" i="10"/>
  <c r="AG199" i="10"/>
  <c r="AF199" i="10"/>
  <c r="AB199" i="10"/>
  <c r="AC199" i="10"/>
  <c r="AB200" i="10"/>
  <c r="AC200" i="10"/>
  <c r="M199" i="10"/>
  <c r="O199" i="10"/>
  <c r="M200" i="10"/>
  <c r="O200" i="10"/>
  <c r="BD197" i="10"/>
  <c r="AZ198" i="10"/>
  <c r="BB198" i="10"/>
  <c r="AZ199" i="10"/>
  <c r="BB199" i="10"/>
  <c r="AZ200" i="10"/>
  <c r="BB200" i="10"/>
  <c r="AZ201" i="10"/>
  <c r="BB201" i="10"/>
  <c r="AF198" i="10"/>
  <c r="AC198" i="10"/>
  <c r="AB198" i="10"/>
  <c r="O198" i="10"/>
  <c r="M198" i="10"/>
  <c r="I198" i="10"/>
  <c r="J197" i="10"/>
  <c r="I197" i="10"/>
  <c r="J196" i="10"/>
  <c r="AZ197" i="10"/>
  <c r="J199" i="10"/>
  <c r="AK195" i="10"/>
  <c r="AK196" i="10"/>
  <c r="AC194" i="10"/>
  <c r="AC195" i="10"/>
  <c r="AJ193" i="10"/>
  <c r="AJ194" i="10"/>
  <c r="AC192" i="10"/>
  <c r="AC193" i="10"/>
  <c r="AC196" i="10"/>
  <c r="AB192" i="10"/>
  <c r="AB193" i="10"/>
  <c r="AB194" i="10"/>
  <c r="AB195" i="10"/>
  <c r="T188" i="10"/>
  <c r="T189" i="10"/>
  <c r="T190" i="10"/>
  <c r="T191" i="10"/>
  <c r="T192" i="10"/>
  <c r="T193" i="10"/>
  <c r="T194" i="10"/>
  <c r="T195" i="10"/>
  <c r="R188" i="10"/>
  <c r="R189" i="10"/>
  <c r="R190" i="10"/>
  <c r="R191" i="10"/>
  <c r="R192" i="10"/>
  <c r="R193" i="10"/>
  <c r="R194" i="10"/>
  <c r="R195" i="10"/>
  <c r="R196" i="10"/>
  <c r="M192" i="10"/>
  <c r="M193" i="10"/>
  <c r="M194" i="10"/>
  <c r="M195" i="10"/>
  <c r="J192" i="10"/>
  <c r="J193" i="10"/>
  <c r="J194" i="10"/>
  <c r="J195" i="10"/>
  <c r="I192" i="10"/>
  <c r="I193" i="10"/>
  <c r="I194" i="10"/>
  <c r="I195" i="10"/>
  <c r="I196" i="10"/>
  <c r="AJ191" i="10"/>
  <c r="J191" i="10"/>
  <c r="I191" i="10"/>
  <c r="J186" i="10"/>
  <c r="I186" i="10"/>
  <c r="BB190" i="10"/>
  <c r="BC190" i="10"/>
  <c r="BD190" i="10"/>
  <c r="BB191" i="10"/>
  <c r="BC191" i="10"/>
  <c r="BD191" i="10"/>
  <c r="BB192" i="10"/>
  <c r="BC192" i="10"/>
  <c r="BD192" i="10"/>
  <c r="BB193" i="10"/>
  <c r="BC193" i="10"/>
  <c r="BD193" i="10"/>
  <c r="BB194" i="10"/>
  <c r="BC194" i="10"/>
  <c r="BD194" i="10"/>
  <c r="BB195" i="10"/>
  <c r="BC195" i="10"/>
  <c r="BD195" i="10"/>
  <c r="BB196" i="10"/>
  <c r="BC196" i="10"/>
  <c r="BD196" i="10"/>
  <c r="BB197" i="10"/>
  <c r="BC197" i="10"/>
  <c r="BC198" i="10"/>
  <c r="BD198" i="10"/>
  <c r="BC199" i="10"/>
  <c r="BD199" i="10"/>
  <c r="BC200" i="10"/>
  <c r="BD200" i="10"/>
  <c r="BC201" i="10"/>
  <c r="BD201" i="10"/>
  <c r="BC202" i="10"/>
  <c r="BD202" i="10"/>
  <c r="AZ190" i="10"/>
  <c r="AZ191" i="10"/>
  <c r="AZ192" i="10"/>
  <c r="AZ193" i="10"/>
  <c r="AZ194" i="10"/>
  <c r="AZ195" i="10"/>
  <c r="AZ196" i="10"/>
  <c r="AK190" i="10"/>
  <c r="AK192" i="10"/>
  <c r="AK193" i="10"/>
  <c r="AK194" i="10"/>
  <c r="AG190" i="10"/>
  <c r="AG191" i="10"/>
  <c r="AG192" i="10"/>
  <c r="AG193" i="10"/>
  <c r="AG194" i="10"/>
  <c r="AG195" i="10"/>
  <c r="AG196" i="10"/>
  <c r="AC190" i="10"/>
  <c r="AC191" i="10"/>
  <c r="AC189" i="10"/>
  <c r="O190" i="10"/>
  <c r="O191" i="10"/>
  <c r="O192" i="10"/>
  <c r="O193" i="10"/>
  <c r="O194" i="10"/>
  <c r="O195" i="10"/>
  <c r="O196" i="10"/>
  <c r="O197" i="10"/>
  <c r="J190" i="10"/>
  <c r="M191" i="10"/>
  <c r="AJ189" i="10"/>
  <c r="AK189" i="10"/>
  <c r="AF189" i="10"/>
  <c r="AG189" i="10"/>
  <c r="AF191" i="10"/>
  <c r="AF192" i="10"/>
  <c r="AG188" i="10"/>
  <c r="AF188" i="10"/>
  <c r="AG187" i="10"/>
  <c r="AB187" i="10"/>
  <c r="AC187" i="10"/>
  <c r="AB188" i="10"/>
  <c r="AC188" i="10"/>
  <c r="AB189" i="10"/>
  <c r="AB191" i="10"/>
  <c r="T187" i="10"/>
  <c r="R187" i="10"/>
  <c r="M187" i="10"/>
  <c r="O187" i="10"/>
  <c r="M188" i="10"/>
  <c r="O188" i="10"/>
  <c r="M189" i="10"/>
  <c r="O189" i="10"/>
  <c r="J187" i="10"/>
  <c r="I187" i="10"/>
  <c r="AJ186" i="10"/>
  <c r="AK186" i="10"/>
  <c r="AJ187" i="10"/>
  <c r="AK187" i="10"/>
  <c r="AJ188" i="10"/>
  <c r="AK188" i="10"/>
  <c r="AC186" i="10"/>
  <c r="AB186" i="10"/>
  <c r="AK185" i="10"/>
  <c r="AJ185" i="10"/>
  <c r="AC185" i="10"/>
  <c r="AB185" i="10"/>
  <c r="I183" i="10"/>
  <c r="BD183" i="10"/>
  <c r="BB183" i="10"/>
  <c r="BC183" i="10" s="1"/>
  <c r="AZ183" i="10"/>
  <c r="AK183" i="10"/>
  <c r="AJ183" i="10"/>
  <c r="AG183" i="10"/>
  <c r="AF183" i="10"/>
  <c r="AC183" i="10"/>
  <c r="AB183" i="10"/>
  <c r="O183" i="10"/>
  <c r="M183" i="10"/>
  <c r="AZ182" i="10"/>
  <c r="BB182" i="10"/>
  <c r="BC182" i="10"/>
  <c r="BD182" i="10"/>
  <c r="AZ184" i="10"/>
  <c r="BB184" i="10"/>
  <c r="BC184" i="10"/>
  <c r="BD184" i="10"/>
  <c r="AZ185" i="10"/>
  <c r="BB185" i="10"/>
  <c r="BC185" i="10"/>
  <c r="BD185" i="10"/>
  <c r="AZ186" i="10"/>
  <c r="BB186" i="10"/>
  <c r="BC186" i="10"/>
  <c r="BD186" i="10"/>
  <c r="AZ187" i="10"/>
  <c r="BB187" i="10"/>
  <c r="BC187" i="10"/>
  <c r="BD187" i="10"/>
  <c r="AZ188" i="10"/>
  <c r="BB188" i="10"/>
  <c r="BC188" i="10"/>
  <c r="BD188" i="10"/>
  <c r="AZ189" i="10"/>
  <c r="BB189" i="10"/>
  <c r="BC189" i="10"/>
  <c r="BD189" i="10"/>
  <c r="AJ182" i="10"/>
  <c r="AK182" i="10"/>
  <c r="AJ184" i="10"/>
  <c r="AK184" i="10"/>
  <c r="AF182" i="10"/>
  <c r="AG182" i="10"/>
  <c r="AF184" i="10"/>
  <c r="AG184" i="10"/>
  <c r="M182" i="10"/>
  <c r="O182" i="10"/>
  <c r="M184" i="10"/>
  <c r="O184" i="10"/>
  <c r="M185" i="10"/>
  <c r="O185" i="10"/>
  <c r="M186" i="10"/>
  <c r="O186" i="10"/>
  <c r="I182" i="10"/>
  <c r="J182" i="10"/>
  <c r="I184" i="10"/>
  <c r="AZ181" i="10"/>
  <c r="BB181" i="10"/>
  <c r="BC181" i="10"/>
  <c r="BD181" i="10"/>
  <c r="BD180" i="10"/>
  <c r="AJ180" i="10"/>
  <c r="AK180" i="10"/>
  <c r="AJ181" i="10"/>
  <c r="AK181" i="10"/>
  <c r="AF180" i="10"/>
  <c r="AG180" i="10"/>
  <c r="AF181" i="10"/>
  <c r="AG181" i="10"/>
  <c r="AF185" i="10"/>
  <c r="AG185" i="10"/>
  <c r="AB180" i="10"/>
  <c r="M180" i="10"/>
  <c r="O180" i="10"/>
  <c r="M181" i="10"/>
  <c r="O181" i="10"/>
  <c r="AK179" i="10"/>
  <c r="AJ179" i="10"/>
  <c r="AG179" i="10"/>
  <c r="AF179" i="10"/>
  <c r="AC179" i="10"/>
  <c r="I178" i="10"/>
  <c r="J178" i="10"/>
  <c r="I179" i="10"/>
  <c r="J179" i="10"/>
  <c r="I180" i="10"/>
  <c r="J180" i="10"/>
  <c r="I181" i="10"/>
  <c r="J181" i="10"/>
  <c r="BD136" i="10"/>
  <c r="BB136" i="10"/>
  <c r="BC136" i="10" s="1"/>
  <c r="AZ136" i="10"/>
  <c r="AK136" i="10"/>
  <c r="AJ136" i="10"/>
  <c r="AG136" i="10"/>
  <c r="AF136" i="10"/>
  <c r="AC136" i="10"/>
  <c r="AB136" i="10"/>
  <c r="T136" i="10"/>
  <c r="R136" i="10"/>
  <c r="O136" i="10"/>
  <c r="M136" i="10"/>
  <c r="J136" i="10"/>
  <c r="I136" i="10"/>
  <c r="AC177" i="10"/>
  <c r="M177" i="10"/>
  <c r="O177" i="10"/>
  <c r="M178" i="10"/>
  <c r="O178" i="10"/>
  <c r="M179" i="10"/>
  <c r="O179" i="10"/>
  <c r="AZ176" i="10"/>
  <c r="BB176" i="10"/>
  <c r="BC176" i="10"/>
  <c r="AZ177" i="10"/>
  <c r="BB177" i="10"/>
  <c r="BC177" i="10"/>
  <c r="AZ178" i="10"/>
  <c r="BB178" i="10"/>
  <c r="BC178" i="10"/>
  <c r="AZ179" i="10"/>
  <c r="BB179" i="10"/>
  <c r="BC179" i="10"/>
  <c r="AZ180" i="10"/>
  <c r="BB180" i="10"/>
  <c r="BC180" i="10"/>
  <c r="I176" i="10"/>
  <c r="J176" i="10"/>
  <c r="I177" i="10"/>
  <c r="J177" i="10"/>
  <c r="BD175" i="10"/>
  <c r="BD176" i="10"/>
  <c r="BD177" i="10"/>
  <c r="BD178" i="10"/>
  <c r="BD179" i="10"/>
  <c r="AJ175" i="10"/>
  <c r="AK175" i="10"/>
  <c r="AJ176" i="10"/>
  <c r="AK176" i="10"/>
  <c r="AJ177" i="10"/>
  <c r="AK177" i="10"/>
  <c r="AF175" i="10"/>
  <c r="AG175" i="10"/>
  <c r="AF176" i="10"/>
  <c r="AG176" i="10"/>
  <c r="AF177" i="10"/>
  <c r="AG177" i="10"/>
  <c r="AF178" i="10"/>
  <c r="AG178" i="10"/>
  <c r="AB175" i="10"/>
  <c r="AC175" i="10"/>
  <c r="AB176" i="10"/>
  <c r="AJ174" i="10"/>
  <c r="AK174" i="10"/>
  <c r="BD173" i="10"/>
  <c r="BD174" i="10"/>
  <c r="AF173" i="10"/>
  <c r="AG173" i="10"/>
  <c r="AF174" i="10"/>
  <c r="AG174" i="10"/>
  <c r="AB173" i="10"/>
  <c r="AC173" i="10"/>
  <c r="AB174" i="10"/>
  <c r="AZ172" i="10"/>
  <c r="AZ173" i="10"/>
  <c r="AZ174" i="10"/>
  <c r="AZ175" i="10"/>
  <c r="AK172" i="10"/>
  <c r="AJ172" i="10"/>
  <c r="AG172" i="10"/>
  <c r="AF172" i="10"/>
  <c r="I172" i="10"/>
  <c r="J172" i="10"/>
  <c r="I173" i="10"/>
  <c r="J173" i="10"/>
  <c r="I174" i="10"/>
  <c r="J174" i="10"/>
  <c r="I175" i="10"/>
  <c r="J175" i="10"/>
  <c r="BB171" i="10"/>
  <c r="BC171" i="10"/>
  <c r="BB172" i="10"/>
  <c r="BC172" i="10"/>
  <c r="BB173" i="10"/>
  <c r="BC173" i="10"/>
  <c r="BB174" i="10"/>
  <c r="BC174" i="10"/>
  <c r="BB175" i="10"/>
  <c r="BC175" i="10"/>
  <c r="AZ171" i="10"/>
  <c r="AB171" i="10"/>
  <c r="AC171" i="10"/>
  <c r="AB172" i="10"/>
  <c r="AC172" i="10"/>
  <c r="AJ170" i="10"/>
  <c r="AK170" i="10"/>
  <c r="AJ171" i="10"/>
  <c r="AK171" i="10"/>
  <c r="AJ173" i="10"/>
  <c r="AK173" i="10"/>
  <c r="AB170" i="10"/>
  <c r="AC170" i="10"/>
  <c r="M170" i="10"/>
  <c r="O170" i="10"/>
  <c r="M171" i="10"/>
  <c r="O171" i="10"/>
  <c r="M172" i="10"/>
  <c r="O172" i="10"/>
  <c r="M173" i="10"/>
  <c r="O173" i="10"/>
  <c r="M174" i="10"/>
  <c r="O174" i="10"/>
  <c r="M175" i="10"/>
  <c r="O175" i="10"/>
  <c r="M176" i="10"/>
  <c r="O176" i="10"/>
  <c r="BD169" i="10"/>
  <c r="BD170" i="10"/>
  <c r="BD171" i="10"/>
  <c r="BD172" i="10"/>
  <c r="AK169" i="10"/>
  <c r="AJ169" i="10"/>
  <c r="AF169" i="10"/>
  <c r="AG169" i="10"/>
  <c r="AF170" i="10"/>
  <c r="AG170" i="10"/>
  <c r="AF171" i="10"/>
  <c r="AG171" i="10"/>
  <c r="AC169" i="10"/>
  <c r="AB169" i="10"/>
  <c r="I169" i="10"/>
  <c r="J169" i="10"/>
  <c r="I170" i="10"/>
  <c r="J170" i="10"/>
  <c r="I171" i="10"/>
  <c r="J171" i="10"/>
  <c r="M168" i="10"/>
  <c r="M169" i="10"/>
  <c r="O169" i="10"/>
  <c r="AJ167" i="10"/>
  <c r="AJ168" i="10"/>
  <c r="AF166" i="10"/>
  <c r="AG166" i="10"/>
  <c r="AF167" i="10"/>
  <c r="AG167" i="10"/>
  <c r="AF168" i="10"/>
  <c r="AG168" i="10"/>
  <c r="AB166" i="10"/>
  <c r="AC166" i="10"/>
  <c r="AB167" i="10"/>
  <c r="M166" i="10"/>
  <c r="O166" i="10"/>
  <c r="M167" i="10"/>
  <c r="O167" i="10"/>
  <c r="I166" i="10"/>
  <c r="J166" i="10"/>
  <c r="I167" i="10"/>
  <c r="J167" i="10"/>
  <c r="I168" i="10"/>
  <c r="J168" i="10"/>
  <c r="AJ165" i="10"/>
  <c r="AK165" i="10"/>
  <c r="AJ166" i="10"/>
  <c r="AK166" i="10"/>
  <c r="AG164" i="10"/>
  <c r="AB164" i="10"/>
  <c r="AC164" i="10"/>
  <c r="AB165" i="10"/>
  <c r="AC165" i="10"/>
  <c r="M164" i="10"/>
  <c r="O164" i="10"/>
  <c r="M165" i="10"/>
  <c r="O165" i="10"/>
  <c r="AZ163" i="10"/>
  <c r="BB163" i="10"/>
  <c r="BC163" i="10"/>
  <c r="BD163" i="10"/>
  <c r="AZ164" i="10"/>
  <c r="BB164" i="10"/>
  <c r="BC164" i="10"/>
  <c r="BD164" i="10"/>
  <c r="AZ165" i="10"/>
  <c r="BB165" i="10"/>
  <c r="BC165" i="10"/>
  <c r="BD165" i="10"/>
  <c r="AZ166" i="10"/>
  <c r="BB166" i="10"/>
  <c r="BC166" i="10"/>
  <c r="BD166" i="10"/>
  <c r="AZ167" i="10"/>
  <c r="BB167" i="10"/>
  <c r="BC167" i="10"/>
  <c r="BD167" i="10"/>
  <c r="AZ168" i="10"/>
  <c r="BB168" i="10"/>
  <c r="BC168" i="10"/>
  <c r="BD168" i="10"/>
  <c r="AZ169" i="10"/>
  <c r="BB169" i="10"/>
  <c r="BC169" i="10"/>
  <c r="BB170" i="10"/>
  <c r="BC170" i="10"/>
  <c r="AJ163" i="10"/>
  <c r="AK163" i="10"/>
  <c r="AJ164" i="10"/>
  <c r="AK164" i="10"/>
  <c r="AF163" i="10"/>
  <c r="AG163" i="10"/>
  <c r="AF164" i="10"/>
  <c r="AF165" i="10"/>
  <c r="AG165" i="10"/>
  <c r="I163" i="10"/>
  <c r="J163" i="10"/>
  <c r="I164" i="10"/>
  <c r="J164" i="10"/>
  <c r="I165" i="10"/>
  <c r="J165" i="10"/>
  <c r="AC162" i="10"/>
  <c r="M162" i="10"/>
  <c r="O162" i="10"/>
  <c r="M163" i="10"/>
  <c r="O163" i="10"/>
  <c r="AJ161" i="10"/>
  <c r="AK161" i="10"/>
  <c r="AJ162" i="10"/>
  <c r="AK162" i="10"/>
  <c r="AF161" i="10"/>
  <c r="AG161" i="10"/>
  <c r="AF162" i="10"/>
  <c r="AG162" i="10"/>
  <c r="AB161" i="10"/>
  <c r="AC161" i="10"/>
  <c r="AB162" i="10"/>
  <c r="AB163" i="10"/>
  <c r="AC163" i="10"/>
  <c r="T160" i="10"/>
  <c r="T161" i="10"/>
  <c r="T162" i="10"/>
  <c r="T163" i="10"/>
  <c r="I161" i="10"/>
  <c r="J161" i="10"/>
  <c r="I162" i="10"/>
  <c r="J162" i="10"/>
  <c r="AJ160" i="10"/>
  <c r="AK160" i="10"/>
  <c r="AF160" i="10"/>
  <c r="AG160" i="10"/>
  <c r="AB160" i="10"/>
  <c r="AC160" i="10"/>
  <c r="M160" i="10"/>
  <c r="O160" i="10"/>
  <c r="M161" i="10"/>
  <c r="O161" i="10"/>
  <c r="T159" i="10"/>
  <c r="R159" i="10"/>
  <c r="AJ158" i="10"/>
  <c r="AK158" i="10"/>
  <c r="AJ159" i="10"/>
  <c r="AK159" i="10"/>
  <c r="AF158" i="10"/>
  <c r="AG158" i="10"/>
  <c r="AF159" i="10"/>
  <c r="AG159" i="10"/>
  <c r="AB158" i="10"/>
  <c r="AC158" i="10"/>
  <c r="AB159" i="10"/>
  <c r="AC159" i="10"/>
  <c r="I157" i="10"/>
  <c r="J157" i="10"/>
  <c r="I158" i="10"/>
  <c r="J158" i="10"/>
  <c r="I159" i="10"/>
  <c r="J159" i="10"/>
  <c r="I160" i="10"/>
  <c r="J160" i="10"/>
  <c r="M157" i="10"/>
  <c r="O157" i="10"/>
  <c r="M158" i="10"/>
  <c r="O158" i="10"/>
  <c r="M159" i="10"/>
  <c r="O159" i="10"/>
  <c r="AJ156" i="10"/>
  <c r="AK156" i="10"/>
  <c r="AJ157" i="10"/>
  <c r="AK157" i="10"/>
  <c r="AF156" i="10"/>
  <c r="AG156" i="10"/>
  <c r="AF157" i="10"/>
  <c r="AG157" i="10"/>
  <c r="AC156" i="10"/>
  <c r="AB156" i="10"/>
  <c r="AB157" i="10"/>
  <c r="AC157" i="10"/>
  <c r="O156" i="10"/>
  <c r="M156" i="10"/>
  <c r="AG155" i="10"/>
  <c r="AF155" i="10"/>
  <c r="AB155" i="10"/>
  <c r="AC155" i="10"/>
  <c r="AZ154" i="10"/>
  <c r="BB154" i="10"/>
  <c r="BC154" i="10"/>
  <c r="BD154" i="10"/>
  <c r="AZ155" i="10"/>
  <c r="BB155" i="10"/>
  <c r="BC155" i="10"/>
  <c r="BD155" i="10"/>
  <c r="AZ156" i="10"/>
  <c r="BB156" i="10"/>
  <c r="BC156" i="10"/>
  <c r="BD156" i="10"/>
  <c r="BB157" i="10"/>
  <c r="BC157" i="10"/>
  <c r="BD157" i="10"/>
  <c r="AZ158" i="10"/>
  <c r="BB158" i="10"/>
  <c r="BC158" i="10"/>
  <c r="BD158" i="10"/>
  <c r="BB159" i="10"/>
  <c r="BC159" i="10"/>
  <c r="BD159" i="10"/>
  <c r="AZ160" i="10"/>
  <c r="BB160" i="10"/>
  <c r="BC160" i="10"/>
  <c r="BD160" i="10"/>
  <c r="AZ161" i="10"/>
  <c r="BB161" i="10"/>
  <c r="BC161" i="10"/>
  <c r="BD161" i="10"/>
  <c r="AZ162" i="10"/>
  <c r="BB162" i="10"/>
  <c r="BC162" i="10"/>
  <c r="BD162" i="10"/>
  <c r="AF154" i="10"/>
  <c r="M154" i="10"/>
  <c r="O154" i="10"/>
  <c r="M155" i="10"/>
  <c r="I154" i="10"/>
  <c r="J154" i="10"/>
  <c r="I155" i="10"/>
  <c r="J155" i="10"/>
  <c r="I156" i="10"/>
  <c r="J156" i="10"/>
  <c r="AJ153" i="10"/>
  <c r="AK153" i="10"/>
  <c r="AJ154" i="10"/>
  <c r="AK154" i="10"/>
  <c r="AJ155" i="10"/>
  <c r="AK155" i="10"/>
  <c r="AB151" i="10"/>
  <c r="AC151" i="10"/>
  <c r="AB152" i="10"/>
  <c r="AB153" i="10"/>
  <c r="AC153" i="10"/>
  <c r="AB154" i="10"/>
  <c r="AC154" i="10"/>
  <c r="I151" i="10"/>
  <c r="J151" i="10"/>
  <c r="I152" i="10"/>
  <c r="J152" i="10"/>
  <c r="I153" i="10"/>
  <c r="J153" i="10"/>
  <c r="I139" i="10"/>
  <c r="AJ150" i="10"/>
  <c r="AK150" i="10"/>
  <c r="AJ151" i="10"/>
  <c r="AK151" i="10"/>
  <c r="AJ152" i="10"/>
  <c r="AK152" i="10"/>
  <c r="AJ149" i="10"/>
  <c r="AK149" i="10"/>
  <c r="AF149" i="10"/>
  <c r="AG149" i="10"/>
  <c r="AF150" i="10"/>
  <c r="AG150" i="10"/>
  <c r="AF151" i="10"/>
  <c r="AG151" i="10"/>
  <c r="I149" i="10"/>
  <c r="J149" i="10"/>
  <c r="I150" i="10"/>
  <c r="J150" i="10"/>
  <c r="M149" i="10"/>
  <c r="O149" i="10"/>
  <c r="M150" i="10"/>
  <c r="O150" i="10"/>
  <c r="M151" i="10"/>
  <c r="O151" i="10"/>
  <c r="M152" i="10"/>
  <c r="M153" i="10"/>
  <c r="O153" i="10"/>
  <c r="AJ148" i="10"/>
  <c r="AK148" i="10"/>
  <c r="AF148" i="10"/>
  <c r="AG148" i="10"/>
  <c r="AF152" i="10"/>
  <c r="AG152" i="10"/>
  <c r="AF153" i="10"/>
  <c r="AG153" i="10"/>
  <c r="AB148" i="10"/>
  <c r="AC148" i="10"/>
  <c r="AB149" i="10"/>
  <c r="AC149" i="10"/>
  <c r="AB150" i="10"/>
  <c r="AC150" i="10"/>
  <c r="AZ147" i="10"/>
  <c r="BB147" i="10"/>
  <c r="BC147" i="10"/>
  <c r="BD147" i="10"/>
  <c r="AZ148" i="10"/>
  <c r="BB148" i="10"/>
  <c r="BC148" i="10"/>
  <c r="BD148" i="10"/>
  <c r="AZ149" i="10"/>
  <c r="BB149" i="10"/>
  <c r="BC149" i="10"/>
  <c r="BD149" i="10"/>
  <c r="AZ150" i="10"/>
  <c r="BB150" i="10"/>
  <c r="BC150" i="10"/>
  <c r="BD150" i="10"/>
  <c r="AZ151" i="10"/>
  <c r="BB151" i="10"/>
  <c r="BC151" i="10"/>
  <c r="BD151" i="10"/>
  <c r="AZ152" i="10"/>
  <c r="BB152" i="10"/>
  <c r="BC152" i="10"/>
  <c r="BD152" i="10"/>
  <c r="AZ153" i="10"/>
  <c r="BB153" i="10"/>
  <c r="BC153" i="10"/>
  <c r="BD153" i="10"/>
  <c r="AJ147" i="10"/>
  <c r="AK147" i="10"/>
  <c r="R146" i="10"/>
  <c r="T145" i="10"/>
  <c r="T146" i="10"/>
  <c r="T147" i="10"/>
  <c r="T148" i="10"/>
  <c r="T149" i="10"/>
  <c r="R145" i="10"/>
  <c r="R147" i="10"/>
  <c r="R148" i="10"/>
  <c r="AF145" i="10"/>
  <c r="AG145" i="10"/>
  <c r="AF146" i="10"/>
  <c r="AG146" i="10"/>
  <c r="AF147" i="10"/>
  <c r="AG147" i="10"/>
  <c r="M145" i="10"/>
  <c r="O145" i="10"/>
  <c r="M146" i="10"/>
  <c r="O146" i="10"/>
  <c r="M147" i="10"/>
  <c r="O147" i="10"/>
  <c r="M148" i="10"/>
  <c r="O148" i="10"/>
  <c r="I145" i="10"/>
  <c r="J145" i="10"/>
  <c r="I146" i="10"/>
  <c r="J146" i="10"/>
  <c r="I147" i="10"/>
  <c r="J147" i="10"/>
  <c r="I148" i="10"/>
  <c r="AJ144" i="10"/>
  <c r="AK144" i="10"/>
  <c r="AJ145" i="10"/>
  <c r="AK145" i="10"/>
  <c r="AJ146" i="10"/>
  <c r="AK146" i="10"/>
  <c r="AF144" i="10"/>
  <c r="AG144" i="10"/>
  <c r="T144" i="10"/>
  <c r="R144" i="10"/>
  <c r="AK143" i="10"/>
  <c r="AJ143" i="10"/>
  <c r="AG143" i="10"/>
  <c r="AF143" i="10"/>
  <c r="AB142" i="10"/>
  <c r="AB143" i="10"/>
  <c r="AC143" i="10"/>
  <c r="AB144" i="10"/>
  <c r="AC144" i="10"/>
  <c r="M142" i="10"/>
  <c r="M143" i="10"/>
  <c r="O143" i="10"/>
  <c r="M144" i="10"/>
  <c r="O144" i="10"/>
  <c r="I142" i="10"/>
  <c r="I143" i="10"/>
  <c r="J143" i="10"/>
  <c r="I144" i="10"/>
  <c r="J144" i="10"/>
  <c r="AF141" i="10"/>
  <c r="AG141" i="10"/>
  <c r="AF142" i="10"/>
  <c r="AJ140" i="10"/>
  <c r="AK140" i="10"/>
  <c r="AJ141" i="10"/>
  <c r="AK141" i="10"/>
  <c r="AJ142" i="10"/>
  <c r="M140" i="10"/>
  <c r="O140" i="10"/>
  <c r="M141" i="10"/>
  <c r="O141" i="10"/>
  <c r="I140" i="10"/>
  <c r="J140" i="10"/>
  <c r="I141" i="10"/>
  <c r="J141" i="10"/>
  <c r="AZ139" i="10"/>
  <c r="BB139" i="10"/>
  <c r="BC139" i="10"/>
  <c r="AZ140" i="10"/>
  <c r="BB140" i="10"/>
  <c r="BC140" i="10"/>
  <c r="AZ141" i="10"/>
  <c r="BB141" i="10"/>
  <c r="BC141" i="10"/>
  <c r="BB142" i="10"/>
  <c r="BC142" i="10"/>
  <c r="AZ143" i="10"/>
  <c r="BB143" i="10"/>
  <c r="BC143" i="10"/>
  <c r="AZ144" i="10"/>
  <c r="BB144" i="10"/>
  <c r="BC144" i="10"/>
  <c r="AZ145" i="10"/>
  <c r="BB145" i="10"/>
  <c r="BC145" i="10"/>
  <c r="AZ146" i="10"/>
  <c r="BB146" i="10"/>
  <c r="BC146" i="10"/>
  <c r="J139" i="10"/>
  <c r="AF138" i="10"/>
  <c r="AF139" i="10"/>
  <c r="AF140" i="10"/>
  <c r="AG140" i="10"/>
  <c r="M138" i="10"/>
  <c r="O138" i="10"/>
  <c r="M139" i="10"/>
  <c r="O139" i="10"/>
  <c r="AF137" i="10"/>
  <c r="AG137" i="10"/>
  <c r="BD135" i="10"/>
  <c r="BD137" i="10"/>
  <c r="BD138" i="10"/>
  <c r="BD139" i="10"/>
  <c r="BD140" i="10"/>
  <c r="BD141" i="10"/>
  <c r="BD142" i="10"/>
  <c r="BD143" i="10"/>
  <c r="BD144" i="10"/>
  <c r="BD145" i="10"/>
  <c r="BD146" i="10"/>
  <c r="AZ135" i="10"/>
  <c r="BB135" i="10"/>
  <c r="BC135" i="10"/>
  <c r="AZ137" i="10"/>
  <c r="BB137" i="10"/>
  <c r="BC137" i="10" s="1"/>
  <c r="AZ138" i="10"/>
  <c r="BB138" i="10"/>
  <c r="BC138" i="10"/>
  <c r="AJ135" i="10"/>
  <c r="AK135" i="10"/>
  <c r="AJ137" i="10"/>
  <c r="AK137" i="10"/>
  <c r="AJ138" i="10"/>
  <c r="AK138" i="10"/>
  <c r="AJ139" i="10"/>
  <c r="AK139" i="10"/>
  <c r="AB135" i="10"/>
  <c r="AC135" i="10"/>
  <c r="AB137" i="10"/>
  <c r="AC137" i="10"/>
  <c r="AB138" i="10"/>
  <c r="AC138" i="10"/>
  <c r="AB139" i="10"/>
  <c r="AC139" i="10"/>
  <c r="R133" i="10"/>
  <c r="T133" i="10"/>
  <c r="R134" i="10"/>
  <c r="T134" i="10"/>
  <c r="R135" i="10"/>
  <c r="T135" i="10"/>
  <c r="R137" i="10"/>
  <c r="T137" i="10"/>
  <c r="M134" i="10"/>
  <c r="O134" i="10"/>
  <c r="M135" i="10"/>
  <c r="O135" i="10"/>
  <c r="M137" i="10"/>
  <c r="O137" i="10"/>
  <c r="J134" i="10"/>
  <c r="I134" i="10"/>
  <c r="I135" i="10"/>
  <c r="J135" i="10"/>
  <c r="I137" i="10"/>
  <c r="J137" i="10"/>
  <c r="AJ133" i="10"/>
  <c r="AK133" i="10"/>
  <c r="AJ134" i="10"/>
  <c r="AK134" i="10"/>
  <c r="AF133" i="10"/>
  <c r="AG133" i="10"/>
  <c r="AF134" i="10"/>
  <c r="AG134" i="10"/>
  <c r="AF135" i="10"/>
  <c r="AG135" i="10"/>
  <c r="I133" i="10"/>
  <c r="J133" i="10"/>
  <c r="I138" i="10"/>
  <c r="J138" i="10"/>
  <c r="AB133" i="10"/>
  <c r="AC133" i="10"/>
  <c r="AB134" i="10"/>
  <c r="AC134" i="10"/>
  <c r="AB140" i="10"/>
  <c r="AC140" i="10"/>
  <c r="AB141" i="10"/>
  <c r="AC141" i="10"/>
  <c r="AB145" i="10"/>
  <c r="AC145" i="10"/>
  <c r="AB146" i="10"/>
  <c r="AC146" i="10"/>
  <c r="AB147" i="10"/>
  <c r="AC147" i="10"/>
  <c r="R138" i="10"/>
  <c r="M133" i="10"/>
  <c r="O133" i="10"/>
  <c r="AJ132" i="10"/>
  <c r="AK132" i="10"/>
  <c r="AB132" i="10"/>
  <c r="AC132" i="10"/>
  <c r="T130" i="10"/>
  <c r="T131" i="10"/>
  <c r="T132" i="10"/>
  <c r="R130" i="10"/>
  <c r="R131" i="10"/>
  <c r="R132" i="10"/>
  <c r="AJ128" i="10"/>
  <c r="AZ129" i="10"/>
  <c r="BB129" i="10"/>
  <c r="BC129" i="10"/>
  <c r="BD129" i="10"/>
  <c r="AZ130" i="10"/>
  <c r="BB130" i="10"/>
  <c r="BC130" i="10"/>
  <c r="BD130" i="10"/>
  <c r="AZ131" i="10"/>
  <c r="BB131" i="10"/>
  <c r="BC131" i="10"/>
  <c r="BD131" i="10"/>
  <c r="AZ132" i="10"/>
  <c r="BB132" i="10"/>
  <c r="BC132" i="10"/>
  <c r="BD132" i="10"/>
  <c r="BB133" i="10"/>
  <c r="BC133" i="10"/>
  <c r="BD133" i="10"/>
  <c r="AZ134" i="10"/>
  <c r="BB134" i="10"/>
  <c r="BC134" i="10"/>
  <c r="BD134" i="10"/>
  <c r="AJ129" i="10"/>
  <c r="AK129" i="10"/>
  <c r="AJ130" i="10"/>
  <c r="AK130" i="10"/>
  <c r="AJ131" i="10"/>
  <c r="AK131" i="10"/>
  <c r="AF129" i="10"/>
  <c r="AG129" i="10"/>
  <c r="AF130" i="10"/>
  <c r="AG130" i="10"/>
  <c r="AF131" i="10"/>
  <c r="AG131" i="10"/>
  <c r="AB129" i="10"/>
  <c r="AC129" i="10"/>
  <c r="AB130" i="10"/>
  <c r="AC130" i="10"/>
  <c r="AB131" i="10"/>
  <c r="AC131" i="10"/>
  <c r="W129" i="10"/>
  <c r="T129" i="10"/>
  <c r="R129" i="10"/>
  <c r="M129" i="10"/>
  <c r="O129" i="10"/>
  <c r="M130" i="10"/>
  <c r="O130" i="10"/>
  <c r="I129" i="10"/>
  <c r="J129" i="10"/>
  <c r="I130" i="10"/>
  <c r="J130" i="10"/>
  <c r="AK128" i="10"/>
  <c r="M128" i="10"/>
  <c r="O128" i="10"/>
  <c r="M131" i="10"/>
  <c r="O131" i="10"/>
  <c r="M132" i="10"/>
  <c r="O132" i="10"/>
  <c r="I128" i="10"/>
  <c r="J128" i="10"/>
  <c r="AZ127" i="10"/>
  <c r="BB127" i="10"/>
  <c r="BC127" i="10"/>
  <c r="BD127" i="10"/>
  <c r="AZ128" i="10"/>
  <c r="BB128" i="10"/>
  <c r="BC128" i="10"/>
  <c r="BD128" i="10"/>
  <c r="AJ126" i="10"/>
  <c r="AK126" i="10"/>
  <c r="AJ127" i="10"/>
  <c r="AK127" i="10"/>
  <c r="M126" i="10"/>
  <c r="O126" i="10"/>
  <c r="M127" i="10"/>
  <c r="O127" i="10"/>
  <c r="I126" i="10"/>
  <c r="J126" i="10"/>
  <c r="I127" i="10"/>
  <c r="J127" i="10"/>
  <c r="I131" i="10"/>
  <c r="J131" i="10"/>
  <c r="AB125" i="10"/>
  <c r="AC125" i="10"/>
  <c r="AB126" i="10"/>
  <c r="AC126" i="10"/>
  <c r="AB127" i="10"/>
  <c r="AC127" i="10"/>
  <c r="AB128" i="10"/>
  <c r="AC128" i="10"/>
  <c r="I124" i="10"/>
  <c r="I125" i="10"/>
  <c r="J125" i="10"/>
  <c r="AF124" i="10"/>
  <c r="AG124" i="10"/>
  <c r="AF125" i="10"/>
  <c r="AG125" i="10"/>
  <c r="AF126" i="10"/>
  <c r="AG126" i="10"/>
  <c r="M124" i="10"/>
  <c r="O124" i="10"/>
  <c r="M125" i="10"/>
  <c r="O125" i="10"/>
  <c r="AJ123" i="10"/>
  <c r="AK123" i="10"/>
  <c r="AJ124" i="10"/>
  <c r="AK124" i="10"/>
  <c r="AJ125" i="10"/>
  <c r="AK125" i="10"/>
  <c r="AF123" i="10"/>
  <c r="AG123" i="10"/>
  <c r="AF127" i="10"/>
  <c r="AG127" i="10"/>
  <c r="AF128" i="10"/>
  <c r="AG128" i="10"/>
  <c r="AF132" i="10"/>
  <c r="AG132" i="10"/>
  <c r="I123" i="10"/>
  <c r="J123" i="10"/>
  <c r="I132" i="10"/>
  <c r="J132" i="10"/>
  <c r="AB122" i="10"/>
  <c r="AC122" i="10"/>
  <c r="AB123" i="10"/>
  <c r="AC123" i="10"/>
  <c r="AB124" i="10"/>
  <c r="AC124" i="10"/>
  <c r="M122" i="10"/>
  <c r="O122" i="10"/>
  <c r="M123" i="10"/>
  <c r="O123" i="10"/>
  <c r="AJ121" i="10"/>
  <c r="AK121" i="10"/>
  <c r="AJ122" i="10"/>
  <c r="AK122" i="10"/>
  <c r="AF121" i="10"/>
  <c r="AG121" i="10"/>
  <c r="AF122" i="10"/>
  <c r="AG122" i="10"/>
  <c r="T121" i="10"/>
  <c r="R121" i="10"/>
  <c r="AB61" i="10"/>
  <c r="AC61" i="10"/>
  <c r="AB62" i="10"/>
  <c r="AC62" i="10"/>
  <c r="M58" i="10"/>
  <c r="AF72" i="10"/>
  <c r="AZ120" i="10"/>
  <c r="BB120" i="10"/>
  <c r="BC120" i="10"/>
  <c r="BD120" i="10"/>
  <c r="AZ121" i="10"/>
  <c r="BB121" i="10"/>
  <c r="BC121" i="10"/>
  <c r="BD121" i="10"/>
  <c r="AZ122" i="10"/>
  <c r="BB122" i="10"/>
  <c r="BC122" i="10"/>
  <c r="BD122" i="10"/>
  <c r="AZ123" i="10"/>
  <c r="BB123" i="10"/>
  <c r="BC123" i="10"/>
  <c r="BD123" i="10"/>
  <c r="AZ124" i="10"/>
  <c r="BB124" i="10"/>
  <c r="BC124" i="10"/>
  <c r="BD124" i="10"/>
  <c r="BB125" i="10"/>
  <c r="BC125" i="10"/>
  <c r="BD125" i="10"/>
  <c r="AZ126" i="10"/>
  <c r="BB126" i="10"/>
  <c r="BC126" i="10"/>
  <c r="BD126" i="10"/>
  <c r="AB119" i="10"/>
  <c r="AC119" i="10"/>
  <c r="AB120" i="10"/>
  <c r="AC120" i="10"/>
  <c r="AB121" i="10"/>
  <c r="AC121" i="10"/>
  <c r="M119" i="10"/>
  <c r="O119" i="10"/>
  <c r="M120" i="10"/>
  <c r="O120" i="10"/>
  <c r="M121" i="10"/>
  <c r="O121" i="10"/>
  <c r="I118" i="10"/>
  <c r="J118" i="10"/>
  <c r="I119" i="10"/>
  <c r="J119" i="10"/>
  <c r="I120" i="10"/>
  <c r="J120" i="10"/>
  <c r="I121" i="10"/>
  <c r="J121" i="10"/>
  <c r="I122" i="10"/>
  <c r="J122" i="10"/>
  <c r="AF68" i="10"/>
  <c r="AG68" i="10"/>
  <c r="AJ72" i="10"/>
  <c r="I72" i="10"/>
  <c r="M73" i="10"/>
  <c r="M74" i="10"/>
  <c r="AJ76" i="10"/>
  <c r="AF82" i="10"/>
  <c r="AF83" i="10"/>
  <c r="M83" i="10"/>
  <c r="M84" i="10"/>
  <c r="M85" i="10"/>
  <c r="AF85" i="10"/>
  <c r="I85" i="10"/>
  <c r="I106" i="10"/>
  <c r="I107" i="10"/>
  <c r="AJ107" i="10"/>
  <c r="M114" i="10"/>
  <c r="AJ118" i="10"/>
  <c r="AK118" i="10"/>
  <c r="AJ119" i="10"/>
  <c r="AK119" i="10"/>
  <c r="AF118" i="10"/>
  <c r="AG118" i="10"/>
  <c r="AF119" i="10"/>
  <c r="AG119" i="10"/>
  <c r="AF120" i="10"/>
  <c r="AG120" i="10"/>
  <c r="AZ116" i="10"/>
  <c r="BB116" i="10"/>
  <c r="BC116" i="10"/>
  <c r="BD116" i="10"/>
  <c r="AZ117" i="10"/>
  <c r="BB117" i="10"/>
  <c r="BC117" i="10"/>
  <c r="BD117" i="10"/>
  <c r="AZ118" i="10"/>
  <c r="BB118" i="10"/>
  <c r="BC118" i="10"/>
  <c r="BD118" i="10"/>
  <c r="AZ119" i="10"/>
  <c r="BB119" i="10"/>
  <c r="BC119" i="10"/>
  <c r="BD119" i="10"/>
  <c r="I116" i="10"/>
  <c r="J116" i="10"/>
  <c r="I117" i="10"/>
  <c r="J117" i="10"/>
  <c r="AJ115" i="10"/>
  <c r="AK115" i="10"/>
  <c r="AJ116" i="10"/>
  <c r="AK116" i="10"/>
  <c r="AJ117" i="10"/>
  <c r="AK117" i="10"/>
  <c r="AJ120" i="10"/>
  <c r="AK120" i="10"/>
  <c r="AF115" i="10"/>
  <c r="AG115" i="10"/>
  <c r="AF116" i="10"/>
  <c r="AG116" i="10"/>
  <c r="AF117" i="10"/>
  <c r="AG117" i="10"/>
  <c r="M115" i="10"/>
  <c r="O115" i="10"/>
  <c r="M116" i="10"/>
  <c r="O116" i="10"/>
  <c r="M117" i="10"/>
  <c r="O117" i="10"/>
  <c r="M118" i="10"/>
  <c r="O118" i="10"/>
  <c r="I115" i="10"/>
  <c r="J115" i="10"/>
  <c r="I110" i="10"/>
  <c r="J110" i="10"/>
  <c r="AJ113" i="10"/>
  <c r="AK113" i="10"/>
  <c r="AJ114" i="10"/>
  <c r="AK114" i="10"/>
  <c r="M113" i="10"/>
  <c r="O113" i="10"/>
  <c r="O114" i="10"/>
  <c r="AJ112" i="10"/>
  <c r="AK112" i="10"/>
  <c r="R110" i="10"/>
  <c r="T110" i="10"/>
  <c r="R111" i="10"/>
  <c r="T111" i="10"/>
  <c r="R112" i="10"/>
  <c r="T112" i="10"/>
  <c r="R113" i="10"/>
  <c r="T113" i="10"/>
  <c r="R114" i="10"/>
  <c r="T114" i="10"/>
  <c r="R115" i="10"/>
  <c r="T115" i="10"/>
  <c r="AZ110" i="10"/>
  <c r="BB110" i="10"/>
  <c r="BC110" i="10"/>
  <c r="BD110" i="10"/>
  <c r="AZ111" i="10"/>
  <c r="BB111" i="10"/>
  <c r="BC111" i="10"/>
  <c r="BD111" i="10"/>
  <c r="AZ112" i="10"/>
  <c r="BB112" i="10"/>
  <c r="BC112" i="10"/>
  <c r="BD112" i="10"/>
  <c r="AZ113" i="10"/>
  <c r="BB113" i="10"/>
  <c r="BC113" i="10"/>
  <c r="BD113" i="10"/>
  <c r="AZ114" i="10"/>
  <c r="BB114" i="10"/>
  <c r="BC114" i="10"/>
  <c r="BD114" i="10"/>
  <c r="AZ115" i="10"/>
  <c r="BB115" i="10"/>
  <c r="BC115" i="10"/>
  <c r="BD115" i="10"/>
  <c r="AJ110" i="10"/>
  <c r="AK110" i="10"/>
  <c r="AJ111" i="10"/>
  <c r="AK111" i="10"/>
  <c r="AB110" i="10"/>
  <c r="AC110" i="10"/>
  <c r="AB111" i="10"/>
  <c r="AC111" i="10"/>
  <c r="AB112" i="10"/>
  <c r="AC112" i="10"/>
  <c r="AB113" i="10"/>
  <c r="AC113" i="10"/>
  <c r="AB114" i="10"/>
  <c r="AC114" i="10"/>
  <c r="I105" i="10"/>
  <c r="J105" i="10"/>
  <c r="J106" i="10"/>
  <c r="J107" i="10"/>
  <c r="I108" i="10"/>
  <c r="J108" i="10"/>
  <c r="I109" i="10"/>
  <c r="J109" i="10"/>
  <c r="K109" i="10" s="1"/>
  <c r="I111" i="10"/>
  <c r="J111" i="10"/>
  <c r="I112" i="10"/>
  <c r="J112" i="10"/>
  <c r="I113" i="10"/>
  <c r="J113" i="10"/>
  <c r="I114" i="10"/>
  <c r="J114" i="10"/>
  <c r="AB109" i="10"/>
  <c r="AC109" i="10"/>
  <c r="O110" i="10"/>
  <c r="O111" i="10"/>
  <c r="O112" i="10"/>
  <c r="O109" i="10"/>
  <c r="M109" i="10"/>
  <c r="M110" i="10"/>
  <c r="M111" i="10"/>
  <c r="M112" i="10"/>
  <c r="AK107" i="10"/>
  <c r="AJ108" i="10"/>
  <c r="AK108" i="10"/>
  <c r="AZ105" i="10"/>
  <c r="BB105" i="10"/>
  <c r="BC105" i="10"/>
  <c r="BD105" i="10"/>
  <c r="AZ106" i="10"/>
  <c r="BB106" i="10"/>
  <c r="BC106" i="10"/>
  <c r="BD106" i="10"/>
  <c r="AZ107" i="10"/>
  <c r="BB107" i="10"/>
  <c r="BC107" i="10"/>
  <c r="BD107" i="10"/>
  <c r="AZ108" i="10"/>
  <c r="BB108" i="10"/>
  <c r="BC108" i="10"/>
  <c r="BD108" i="10"/>
  <c r="AZ109" i="10"/>
  <c r="BB109" i="10"/>
  <c r="BC109" i="10"/>
  <c r="BD109" i="10"/>
  <c r="R102" i="10"/>
  <c r="T102" i="10"/>
  <c r="R103" i="10"/>
  <c r="T103" i="10"/>
  <c r="R104" i="10"/>
  <c r="T104" i="10"/>
  <c r="R105" i="10"/>
  <c r="T105" i="10"/>
  <c r="R106" i="10"/>
  <c r="T106" i="10"/>
  <c r="R107" i="10"/>
  <c r="T107" i="10"/>
  <c r="R108" i="10"/>
  <c r="T108" i="10"/>
  <c r="R109" i="10"/>
  <c r="T109" i="10"/>
  <c r="AF103" i="10"/>
  <c r="AG103" i="10"/>
  <c r="AF104" i="10"/>
  <c r="AG104" i="10"/>
  <c r="J101" i="10"/>
  <c r="AB102" i="10"/>
  <c r="AC102" i="10"/>
  <c r="AB103" i="10"/>
  <c r="AC103" i="10"/>
  <c r="AB104" i="10"/>
  <c r="AC104" i="10"/>
  <c r="AB105" i="10"/>
  <c r="AC105" i="10"/>
  <c r="AB106" i="10"/>
  <c r="AC106" i="10"/>
  <c r="AB107" i="10"/>
  <c r="AC107" i="10"/>
  <c r="R101" i="10"/>
  <c r="T101" i="10"/>
  <c r="M101" i="10"/>
  <c r="O101" i="10"/>
  <c r="M102" i="10"/>
  <c r="O102" i="10"/>
  <c r="M103" i="10"/>
  <c r="O103" i="10"/>
  <c r="M104" i="10"/>
  <c r="O104" i="10"/>
  <c r="AB98" i="10"/>
  <c r="AC98" i="10"/>
  <c r="AB99" i="10"/>
  <c r="AC99" i="10"/>
  <c r="AB100" i="10"/>
  <c r="AC100" i="10"/>
  <c r="AB101" i="10"/>
  <c r="AC101" i="10"/>
  <c r="AF97" i="10"/>
  <c r="AG97" i="10"/>
  <c r="AF98" i="10"/>
  <c r="AG98" i="10"/>
  <c r="AF99" i="10"/>
  <c r="AG99" i="10"/>
  <c r="AF100" i="10"/>
  <c r="AG100" i="10"/>
  <c r="AZ95" i="10"/>
  <c r="BB95" i="10"/>
  <c r="BC95" i="10"/>
  <c r="BD95" i="10"/>
  <c r="AZ96" i="10"/>
  <c r="BB96" i="10"/>
  <c r="BC96" i="10"/>
  <c r="BD96" i="10"/>
  <c r="AZ97" i="10"/>
  <c r="BB97" i="10"/>
  <c r="BC97" i="10"/>
  <c r="BD97" i="10"/>
  <c r="BB98" i="10"/>
  <c r="BC98" i="10"/>
  <c r="BD98" i="10"/>
  <c r="AZ99" i="10"/>
  <c r="BB99" i="10"/>
  <c r="BC99" i="10"/>
  <c r="BD99" i="10"/>
  <c r="AJ95" i="10"/>
  <c r="AK95" i="10"/>
  <c r="AJ96" i="10"/>
  <c r="AK96" i="10"/>
  <c r="AJ97" i="10"/>
  <c r="AK97" i="10"/>
  <c r="AJ98" i="10"/>
  <c r="AK98" i="10"/>
  <c r="AF94" i="10"/>
  <c r="AG94" i="10"/>
  <c r="AF95" i="10"/>
  <c r="AG95" i="10"/>
  <c r="AF96" i="10"/>
  <c r="AG96" i="10"/>
  <c r="AB95" i="10"/>
  <c r="AC95" i="10"/>
  <c r="AB96" i="10"/>
  <c r="AC96" i="10"/>
  <c r="AB97" i="10"/>
  <c r="AC97" i="10"/>
  <c r="R91" i="10"/>
  <c r="T91" i="10"/>
  <c r="R92" i="10"/>
  <c r="T92" i="10"/>
  <c r="R93" i="10"/>
  <c r="T93" i="10"/>
  <c r="R94" i="10"/>
  <c r="T94" i="10"/>
  <c r="R95" i="10"/>
  <c r="T95" i="10"/>
  <c r="R96" i="10"/>
  <c r="T96" i="10"/>
  <c r="R97" i="10"/>
  <c r="T97" i="10"/>
  <c r="R98" i="10"/>
  <c r="T98" i="10"/>
  <c r="R99" i="10"/>
  <c r="T99" i="10"/>
  <c r="M95" i="10"/>
  <c r="O95" i="10"/>
  <c r="M96" i="10"/>
  <c r="O96" i="10"/>
  <c r="M97" i="10"/>
  <c r="O97" i="10"/>
  <c r="M98" i="10"/>
  <c r="O98" i="10"/>
  <c r="I94" i="10"/>
  <c r="J94" i="10"/>
  <c r="I95" i="10"/>
  <c r="J95" i="10"/>
  <c r="I96" i="10"/>
  <c r="J96" i="10"/>
  <c r="I97" i="10"/>
  <c r="J97" i="10"/>
  <c r="I98" i="10"/>
  <c r="J98" i="10"/>
  <c r="BD86" i="10"/>
  <c r="BB86" i="10"/>
  <c r="BC86" i="10" s="1"/>
  <c r="AZ86" i="10"/>
  <c r="AK86" i="10"/>
  <c r="AJ86" i="10"/>
  <c r="AG86" i="10"/>
  <c r="AF86" i="10"/>
  <c r="AC86" i="10"/>
  <c r="AB86" i="10"/>
  <c r="O86" i="10"/>
  <c r="M86" i="10"/>
  <c r="J86" i="10"/>
  <c r="I86" i="10"/>
  <c r="AZ94" i="10"/>
  <c r="BB94" i="10"/>
  <c r="BC94" i="10"/>
  <c r="BD94" i="10"/>
  <c r="BB100" i="10"/>
  <c r="BC100" i="10"/>
  <c r="BD100" i="10"/>
  <c r="AZ101" i="10"/>
  <c r="BB101" i="10"/>
  <c r="BC101" i="10"/>
  <c r="BD101" i="10"/>
  <c r="AZ102" i="10"/>
  <c r="BB102" i="10"/>
  <c r="BC102" i="10"/>
  <c r="BD102" i="10"/>
  <c r="AZ103" i="10"/>
  <c r="BB103" i="10"/>
  <c r="BC103" i="10"/>
  <c r="BD103" i="10"/>
  <c r="AZ104" i="10"/>
  <c r="BB104" i="10"/>
  <c r="BC104" i="10"/>
  <c r="BD104" i="10"/>
  <c r="AJ99" i="10"/>
  <c r="AK99" i="10"/>
  <c r="AJ100" i="10"/>
  <c r="AK100" i="10"/>
  <c r="M99" i="10"/>
  <c r="O99" i="10"/>
  <c r="M100" i="10"/>
  <c r="O100" i="10"/>
  <c r="I99" i="10"/>
  <c r="J99" i="10"/>
  <c r="I100" i="10"/>
  <c r="J100" i="10"/>
  <c r="I102" i="10"/>
  <c r="J102" i="10"/>
  <c r="I103" i="10"/>
  <c r="J103" i="10"/>
  <c r="I104" i="10"/>
  <c r="J104" i="10"/>
  <c r="AJ94" i="10"/>
  <c r="AK94" i="10"/>
  <c r="AJ101" i="10"/>
  <c r="AK101" i="10"/>
  <c r="AJ102" i="10"/>
  <c r="AK102" i="10"/>
  <c r="AJ103" i="10"/>
  <c r="AK103" i="10"/>
  <c r="AJ104" i="10"/>
  <c r="AK104" i="10"/>
  <c r="AJ105" i="10"/>
  <c r="AK105" i="10"/>
  <c r="AJ106" i="10"/>
  <c r="AK106" i="10"/>
  <c r="AJ109" i="10"/>
  <c r="AK109" i="10"/>
  <c r="AF101" i="10"/>
  <c r="AG101" i="10"/>
  <c r="AF102" i="10"/>
  <c r="AG102" i="10"/>
  <c r="AF105" i="10"/>
  <c r="AG105" i="10"/>
  <c r="AF106" i="10"/>
  <c r="AG106" i="10"/>
  <c r="AF107" i="10"/>
  <c r="AG107" i="10"/>
  <c r="AF108" i="10"/>
  <c r="AG108" i="10"/>
  <c r="AF109" i="10"/>
  <c r="AG109" i="10"/>
  <c r="AF110" i="10"/>
  <c r="AG110" i="10"/>
  <c r="AF111" i="10"/>
  <c r="AG111" i="10"/>
  <c r="AF112" i="10"/>
  <c r="AG112" i="10"/>
  <c r="AF113" i="10"/>
  <c r="AG113" i="10"/>
  <c r="AF114" i="10"/>
  <c r="AG114" i="10"/>
  <c r="AB94" i="10"/>
  <c r="AC94" i="10"/>
  <c r="AB108" i="10"/>
  <c r="AC108" i="10"/>
  <c r="AB115" i="10"/>
  <c r="AC115" i="10"/>
  <c r="AB116" i="10"/>
  <c r="AC116" i="10"/>
  <c r="AB117" i="10"/>
  <c r="AC117" i="10"/>
  <c r="AB118" i="10"/>
  <c r="AC118" i="10"/>
  <c r="M94" i="10"/>
  <c r="O94" i="10"/>
  <c r="M105" i="10"/>
  <c r="O105" i="10"/>
  <c r="M106" i="10"/>
  <c r="O106" i="10"/>
  <c r="M107" i="10"/>
  <c r="O107" i="10"/>
  <c r="M108" i="10"/>
  <c r="AZ93" i="10"/>
  <c r="BB93" i="10"/>
  <c r="BC93" i="10"/>
  <c r="BD93" i="10"/>
  <c r="AF93" i="10"/>
  <c r="AG93" i="10"/>
  <c r="M93" i="10"/>
  <c r="O93" i="10"/>
  <c r="I93" i="10"/>
  <c r="J93" i="10"/>
  <c r="AJ93" i="10"/>
  <c r="AK92" i="10"/>
  <c r="AK93" i="10"/>
  <c r="AJ91" i="10"/>
  <c r="AJ92" i="10"/>
  <c r="BD91" i="10"/>
  <c r="BD92" i="10"/>
  <c r="AY90" i="10"/>
  <c r="AZ90" i="10"/>
  <c r="BB90" i="10"/>
  <c r="BC90" i="10"/>
  <c r="AY91" i="10"/>
  <c r="AZ91" i="10"/>
  <c r="BB91" i="10"/>
  <c r="BC91" i="10"/>
  <c r="AY92" i="10"/>
  <c r="AZ92" i="10"/>
  <c r="BB92" i="10"/>
  <c r="BC92" i="10"/>
  <c r="AF91" i="10"/>
  <c r="AG91" i="10"/>
  <c r="AF92" i="10"/>
  <c r="AG92" i="10"/>
  <c r="AB91" i="10"/>
  <c r="AC91" i="10"/>
  <c r="AB92" i="10"/>
  <c r="AC92" i="10"/>
  <c r="AB93" i="10"/>
  <c r="AC93" i="10"/>
  <c r="M91" i="10"/>
  <c r="O91" i="10"/>
  <c r="M92" i="10"/>
  <c r="O92" i="10"/>
  <c r="I91" i="10"/>
  <c r="J91" i="10"/>
  <c r="I92" i="10"/>
  <c r="J92" i="10"/>
  <c r="I88" i="10"/>
  <c r="J88" i="10"/>
  <c r="I89" i="10"/>
  <c r="J89" i="10"/>
  <c r="T84" i="10"/>
  <c r="T85" i="10"/>
  <c r="T87" i="10"/>
  <c r="T88" i="10"/>
  <c r="T89" i="10"/>
  <c r="T90" i="10"/>
  <c r="T100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7" i="10"/>
  <c r="R88" i="10"/>
  <c r="R89" i="10"/>
  <c r="R90" i="10"/>
  <c r="R100" i="10"/>
  <c r="BD89" i="10"/>
  <c r="BB89" i="10"/>
  <c r="BC89" i="10" s="1"/>
  <c r="AZ89" i="10"/>
  <c r="AY89" i="10"/>
  <c r="AJ89" i="10"/>
  <c r="AK89" i="10"/>
  <c r="AJ90" i="10"/>
  <c r="AK90" i="10"/>
  <c r="AF89" i="10"/>
  <c r="AG89" i="10"/>
  <c r="AF90" i="10"/>
  <c r="AG90" i="10"/>
  <c r="AB89" i="10"/>
  <c r="AC89" i="10"/>
  <c r="AB90" i="10"/>
  <c r="AC90" i="10"/>
  <c r="M89" i="10"/>
  <c r="O89" i="10"/>
  <c r="M90" i="10"/>
  <c r="O90" i="10"/>
  <c r="I90" i="10"/>
  <c r="J90" i="10"/>
  <c r="BD90" i="10"/>
  <c r="BD88" i="10"/>
  <c r="BD87" i="10"/>
  <c r="AY88" i="10"/>
  <c r="AZ88" i="10"/>
  <c r="BB88" i="10"/>
  <c r="BC88" i="10"/>
  <c r="AY98" i="10"/>
  <c r="AY99" i="10"/>
  <c r="AY100" i="10"/>
  <c r="AY101" i="10"/>
  <c r="AJ88" i="10"/>
  <c r="AK88" i="10"/>
  <c r="AG88" i="10"/>
  <c r="AF87" i="10"/>
  <c r="AF88" i="10"/>
  <c r="AB88" i="10"/>
  <c r="AC88" i="10"/>
  <c r="O88" i="10"/>
  <c r="M88" i="10"/>
  <c r="AY87" i="10"/>
  <c r="AZ87" i="10"/>
  <c r="BB87" i="10"/>
  <c r="BC87" i="10"/>
  <c r="AJ87" i="10"/>
  <c r="AK87" i="10"/>
  <c r="AG87" i="10"/>
  <c r="AB87" i="10"/>
  <c r="AC87" i="10"/>
  <c r="M87" i="10"/>
  <c r="O87" i="10"/>
  <c r="I87" i="10"/>
  <c r="J87" i="10"/>
  <c r="AZ84" i="10"/>
  <c r="BB84" i="10"/>
  <c r="BC84" i="10"/>
  <c r="BD84" i="10"/>
  <c r="AZ85" i="10"/>
  <c r="BB85" i="10"/>
  <c r="BC85" i="10"/>
  <c r="BD85" i="10"/>
  <c r="AJ84" i="10"/>
  <c r="AK84" i="10"/>
  <c r="AJ85" i="10"/>
  <c r="AK85" i="10"/>
  <c r="AF81" i="10"/>
  <c r="AG81" i="10"/>
  <c r="AG82" i="10"/>
  <c r="AG83" i="10"/>
  <c r="AF84" i="10"/>
  <c r="AG84" i="10"/>
  <c r="AB84" i="10"/>
  <c r="AC84" i="10"/>
  <c r="O84" i="10"/>
  <c r="O85" i="10"/>
  <c r="I84" i="10"/>
  <c r="J84" i="10"/>
  <c r="J85" i="10"/>
  <c r="T74" i="10"/>
  <c r="T75" i="10"/>
  <c r="T76" i="10"/>
  <c r="T77" i="10"/>
  <c r="T78" i="10"/>
  <c r="T79" i="10"/>
  <c r="T80" i="10"/>
  <c r="T81" i="10"/>
  <c r="T82" i="10"/>
  <c r="T83" i="10"/>
  <c r="J71" i="10"/>
  <c r="I82" i="10"/>
  <c r="J82" i="10"/>
  <c r="I83" i="10"/>
  <c r="J83" i="10"/>
  <c r="BD82" i="10"/>
  <c r="BD83" i="10"/>
  <c r="AY82" i="10"/>
  <c r="AZ82" i="10"/>
  <c r="BB82" i="10"/>
  <c r="BC82" i="10"/>
  <c r="AY83" i="10"/>
  <c r="AZ83" i="10"/>
  <c r="BB83" i="10"/>
  <c r="BC83" i="10"/>
  <c r="AY85" i="10"/>
  <c r="AJ82" i="10"/>
  <c r="AK82" i="10"/>
  <c r="AJ83" i="10"/>
  <c r="AK83" i="10"/>
  <c r="AG85" i="10"/>
  <c r="AB82" i="10"/>
  <c r="AC82" i="10"/>
  <c r="AB83" i="10"/>
  <c r="AC83" i="10"/>
  <c r="AB85" i="10"/>
  <c r="AC85" i="10"/>
  <c r="O82" i="10"/>
  <c r="M82" i="10"/>
  <c r="BD81" i="10"/>
  <c r="BB81" i="10"/>
  <c r="BC81" i="10" s="1"/>
  <c r="AZ81" i="10"/>
  <c r="AY81" i="10"/>
  <c r="AJ81" i="10"/>
  <c r="AK81" i="10"/>
  <c r="AC81" i="10"/>
  <c r="AB81" i="10"/>
  <c r="O81" i="10"/>
  <c r="M81" i="10"/>
  <c r="J81" i="10"/>
  <c r="I81" i="10"/>
  <c r="AF80" i="10"/>
  <c r="J80" i="10"/>
  <c r="I80" i="10"/>
  <c r="AG79" i="10"/>
  <c r="AG80" i="10"/>
  <c r="J78" i="10"/>
  <c r="AY74" i="10"/>
  <c r="AY75" i="10"/>
  <c r="AY76" i="10"/>
  <c r="AY77" i="10"/>
  <c r="AY78" i="10"/>
  <c r="AY79" i="10"/>
  <c r="AY80" i="10"/>
  <c r="BD75" i="10"/>
  <c r="BD76" i="10"/>
  <c r="BD77" i="10"/>
  <c r="BD78" i="10"/>
  <c r="BD79" i="10"/>
  <c r="BD80" i="10"/>
  <c r="BB75" i="10"/>
  <c r="BC75" i="10" s="1"/>
  <c r="BB76" i="10"/>
  <c r="BC76" i="10" s="1"/>
  <c r="BB77" i="10"/>
  <c r="BC77" i="10" s="1"/>
  <c r="BB78" i="10"/>
  <c r="BC78" i="10" s="1"/>
  <c r="BB79" i="10"/>
  <c r="BC79" i="10" s="1"/>
  <c r="BB80" i="10"/>
  <c r="BC80" i="10" s="1"/>
  <c r="AZ75" i="10"/>
  <c r="AZ76" i="10"/>
  <c r="AZ77" i="10"/>
  <c r="AZ78" i="10"/>
  <c r="AZ79" i="10"/>
  <c r="AZ80" i="10"/>
  <c r="AK75" i="10"/>
  <c r="AK77" i="10"/>
  <c r="AK78" i="10"/>
  <c r="AK79" i="10"/>
  <c r="AK80" i="10"/>
  <c r="AJ75" i="10"/>
  <c r="AJ77" i="10"/>
  <c r="AJ78" i="10"/>
  <c r="AJ79" i="10"/>
  <c r="AJ80" i="10"/>
  <c r="AG73" i="10"/>
  <c r="AG75" i="10"/>
  <c r="AF74" i="10"/>
  <c r="AF75" i="10"/>
  <c r="AF76" i="10"/>
  <c r="AF77" i="10"/>
  <c r="AF78" i="10"/>
  <c r="AF79" i="10"/>
  <c r="AB75" i="10"/>
  <c r="AB76" i="10"/>
  <c r="AB77" i="10"/>
  <c r="AB78" i="10"/>
  <c r="AB79" i="10"/>
  <c r="AB80" i="10"/>
  <c r="O75" i="10"/>
  <c r="O76" i="10"/>
  <c r="O77" i="10"/>
  <c r="O78" i="10"/>
  <c r="O79" i="10"/>
  <c r="O80" i="10"/>
  <c r="J76" i="10"/>
  <c r="J77" i="10"/>
  <c r="J79" i="10"/>
  <c r="J75" i="10"/>
  <c r="M75" i="10"/>
  <c r="M76" i="10"/>
  <c r="M77" i="10"/>
  <c r="M78" i="10"/>
  <c r="M79" i="10"/>
  <c r="M80" i="10"/>
  <c r="I75" i="10"/>
  <c r="I76" i="10"/>
  <c r="I77" i="10"/>
  <c r="I78" i="10"/>
  <c r="I79" i="10"/>
  <c r="I29" i="10"/>
  <c r="I30" i="10"/>
  <c r="I31" i="10"/>
  <c r="I25" i="10"/>
  <c r="BD74" i="10"/>
  <c r="BB74" i="10"/>
  <c r="BC74" i="10" s="1"/>
  <c r="AZ74" i="10"/>
  <c r="AK74" i="10"/>
  <c r="AJ71" i="10"/>
  <c r="AJ73" i="10"/>
  <c r="AJ74" i="10"/>
  <c r="AG34" i="10"/>
  <c r="AG76" i="10"/>
  <c r="AG77" i="10"/>
  <c r="AG78" i="10"/>
  <c r="AC74" i="10"/>
  <c r="AC76" i="10"/>
  <c r="AC77" i="10"/>
  <c r="AC78" i="10"/>
  <c r="AC79" i="10"/>
  <c r="AB73" i="10"/>
  <c r="AB74" i="10"/>
  <c r="O74" i="10"/>
  <c r="I74" i="10"/>
  <c r="M53" i="10"/>
  <c r="AF73" i="10"/>
  <c r="AC80" i="10"/>
  <c r="AC72" i="10"/>
  <c r="AC65" i="10"/>
  <c r="AC66" i="10"/>
  <c r="M71" i="10"/>
  <c r="M72" i="10"/>
  <c r="J73" i="10"/>
  <c r="I73" i="10"/>
  <c r="BD70" i="10"/>
  <c r="AF69" i="10"/>
  <c r="AF70" i="10"/>
  <c r="AF71" i="10"/>
  <c r="AC70" i="10"/>
  <c r="AB68" i="10"/>
  <c r="AB69" i="10"/>
  <c r="AB70" i="10"/>
  <c r="AB71" i="10"/>
  <c r="AB72" i="10"/>
  <c r="O69" i="10"/>
  <c r="O70" i="10"/>
  <c r="O71" i="10"/>
  <c r="O72" i="10"/>
  <c r="AG69" i="10"/>
  <c r="AG70" i="10"/>
  <c r="AG71" i="10"/>
  <c r="BD60" i="10"/>
  <c r="BD61" i="10"/>
  <c r="BD62" i="10"/>
  <c r="BD63" i="10"/>
  <c r="BD64" i="10"/>
  <c r="BD65" i="10"/>
  <c r="BD66" i="10"/>
  <c r="BD67" i="10"/>
  <c r="BD68" i="10"/>
  <c r="BD69" i="10"/>
  <c r="BD71" i="10"/>
  <c r="BD72" i="10"/>
  <c r="BD73" i="10"/>
  <c r="BB66" i="10"/>
  <c r="BC66" i="10" s="1"/>
  <c r="BB67" i="10"/>
  <c r="BC67" i="10" s="1"/>
  <c r="BB68" i="10"/>
  <c r="BC68" i="10" s="1"/>
  <c r="BB69" i="10"/>
  <c r="BC69" i="10" s="1"/>
  <c r="BB70" i="10"/>
  <c r="BC70" i="10" s="1"/>
  <c r="BB71" i="10"/>
  <c r="BC71" i="10" s="1"/>
  <c r="BB72" i="10"/>
  <c r="BC72" i="10" s="1"/>
  <c r="BB73" i="10"/>
  <c r="BC73" i="10" s="1"/>
  <c r="AZ66" i="10"/>
  <c r="AZ67" i="10"/>
  <c r="AZ68" i="10"/>
  <c r="AZ71" i="10"/>
  <c r="AZ72" i="10"/>
  <c r="AZ73" i="10"/>
  <c r="AY66" i="10"/>
  <c r="AY67" i="10"/>
  <c r="AY68" i="10"/>
  <c r="AY69" i="10"/>
  <c r="AY70" i="10"/>
  <c r="AY71" i="10"/>
  <c r="AY72" i="10"/>
  <c r="AY73" i="10"/>
  <c r="AJ67" i="10"/>
  <c r="AJ68" i="10"/>
  <c r="AJ69" i="10"/>
  <c r="AJ70" i="10"/>
  <c r="AG67" i="10"/>
  <c r="AH67" i="10" s="1"/>
  <c r="AC67" i="10"/>
  <c r="AB67" i="10"/>
  <c r="AK66" i="10"/>
  <c r="AJ66" i="10"/>
  <c r="AG66" i="10"/>
  <c r="AF66" i="10"/>
  <c r="AB66" i="10"/>
  <c r="T66" i="10"/>
  <c r="O66" i="10"/>
  <c r="M66" i="10"/>
  <c r="J66" i="10"/>
  <c r="I66" i="10"/>
  <c r="AX65" i="10"/>
  <c r="AK65" i="10"/>
  <c r="AJ65" i="10"/>
  <c r="AG65" i="10"/>
  <c r="AF65" i="10"/>
  <c r="AB65" i="10"/>
  <c r="T65" i="10"/>
  <c r="O65" i="10"/>
  <c r="M65" i="10"/>
  <c r="J65" i="10"/>
  <c r="I65" i="10"/>
  <c r="AX64" i="10"/>
  <c r="AK64" i="10"/>
  <c r="AJ64" i="10"/>
  <c r="AG64" i="10"/>
  <c r="AF64" i="10"/>
  <c r="AC64" i="10"/>
  <c r="AB64" i="10"/>
  <c r="T64" i="10"/>
  <c r="O64" i="10"/>
  <c r="M64" i="10"/>
  <c r="J64" i="10"/>
  <c r="I64" i="10"/>
  <c r="AX63" i="10"/>
  <c r="AK63" i="10"/>
  <c r="AJ63" i="10"/>
  <c r="AG63" i="10"/>
  <c r="AF63" i="10"/>
  <c r="AC63" i="10"/>
  <c r="AB63" i="10"/>
  <c r="T63" i="10"/>
  <c r="O63" i="10"/>
  <c r="M63" i="10"/>
  <c r="J63" i="10"/>
  <c r="I63" i="10"/>
  <c r="BD52" i="10"/>
  <c r="AX52" i="10"/>
  <c r="AL52" i="10"/>
  <c r="AK52" i="10"/>
  <c r="AJ52" i="10"/>
  <c r="AH52" i="10"/>
  <c r="AG52" i="10"/>
  <c r="AF52" i="10"/>
  <c r="AD52" i="10"/>
  <c r="AC52" i="10"/>
  <c r="AB52" i="10"/>
  <c r="U52" i="10"/>
  <c r="T52" i="10"/>
  <c r="S52" i="10"/>
  <c r="P52" i="10"/>
  <c r="BE52" i="10" s="1"/>
  <c r="O52" i="10"/>
  <c r="M52" i="10"/>
  <c r="K52" i="10"/>
  <c r="J52" i="10"/>
  <c r="I52" i="10"/>
  <c r="BD55" i="10"/>
  <c r="AX55" i="10"/>
  <c r="BB55" i="10" s="1"/>
  <c r="BC55" i="10" s="1"/>
  <c r="AL55" i="10"/>
  <c r="AK55" i="10"/>
  <c r="AJ55" i="10"/>
  <c r="AH55" i="10"/>
  <c r="AG55" i="10"/>
  <c r="AF55" i="10"/>
  <c r="AD55" i="10"/>
  <c r="AC55" i="10"/>
  <c r="AB55" i="10"/>
  <c r="U55" i="10"/>
  <c r="T55" i="10"/>
  <c r="S55" i="10"/>
  <c r="P55" i="10"/>
  <c r="O55" i="10"/>
  <c r="M55" i="10"/>
  <c r="K55" i="10"/>
  <c r="J55" i="10"/>
  <c r="I55" i="10"/>
  <c r="BD54" i="10"/>
  <c r="AX54" i="10"/>
  <c r="AZ54" i="10" s="1"/>
  <c r="AL54" i="10"/>
  <c r="AK54" i="10"/>
  <c r="AJ54" i="10"/>
  <c r="AH54" i="10"/>
  <c r="AG54" i="10"/>
  <c r="AF54" i="10"/>
  <c r="AD54" i="10"/>
  <c r="AC54" i="10"/>
  <c r="AB54" i="10"/>
  <c r="U54" i="10"/>
  <c r="T54" i="10"/>
  <c r="S54" i="10"/>
  <c r="P54" i="10"/>
  <c r="BE54" i="10" s="1"/>
  <c r="O54" i="10"/>
  <c r="M54" i="10"/>
  <c r="K54" i="10"/>
  <c r="J54" i="10"/>
  <c r="I54" i="10"/>
  <c r="BD53" i="10"/>
  <c r="AX53" i="10"/>
  <c r="BB53" i="10" s="1"/>
  <c r="BC53" i="10" s="1"/>
  <c r="AL53" i="10"/>
  <c r="AK53" i="10"/>
  <c r="AJ53" i="10"/>
  <c r="AH53" i="10"/>
  <c r="AG53" i="10"/>
  <c r="AF53" i="10"/>
  <c r="AD53" i="10"/>
  <c r="AC53" i="10"/>
  <c r="AB53" i="10"/>
  <c r="U53" i="10"/>
  <c r="T53" i="10"/>
  <c r="S53" i="10"/>
  <c r="P53" i="10"/>
  <c r="O53" i="10"/>
  <c r="K53" i="10"/>
  <c r="J53" i="10"/>
  <c r="I53" i="10"/>
  <c r="BD56" i="10"/>
  <c r="AX56" i="10"/>
  <c r="AZ56" i="10" s="1"/>
  <c r="AL56" i="10"/>
  <c r="AK56" i="10"/>
  <c r="AJ56" i="10"/>
  <c r="AH56" i="10"/>
  <c r="AG56" i="10"/>
  <c r="AF56" i="10"/>
  <c r="AD56" i="10"/>
  <c r="AC56" i="10"/>
  <c r="AB56" i="10"/>
  <c r="U56" i="10"/>
  <c r="T56" i="10"/>
  <c r="S56" i="10"/>
  <c r="P56" i="10"/>
  <c r="O56" i="10"/>
  <c r="M56" i="10"/>
  <c r="K56" i="10"/>
  <c r="J56" i="10"/>
  <c r="I56" i="10"/>
  <c r="BD57" i="10"/>
  <c r="AX57" i="10"/>
  <c r="BB57" i="10" s="1"/>
  <c r="BC57" i="10" s="1"/>
  <c r="AK57" i="10"/>
  <c r="AJ57" i="10"/>
  <c r="AG57" i="10"/>
  <c r="AF57" i="10"/>
  <c r="AC57" i="10"/>
  <c r="AB57" i="10"/>
  <c r="T57" i="10"/>
  <c r="O57" i="10"/>
  <c r="M57" i="10"/>
  <c r="J57" i="10"/>
  <c r="I57" i="10"/>
  <c r="AX60" i="10"/>
  <c r="AK60" i="10"/>
  <c r="AJ60" i="10"/>
  <c r="AG60" i="10"/>
  <c r="AF60" i="10"/>
  <c r="AC60" i="10"/>
  <c r="AB60" i="10"/>
  <c r="T60" i="10"/>
  <c r="O60" i="10"/>
  <c r="M60" i="10"/>
  <c r="J60" i="10"/>
  <c r="I60" i="10"/>
  <c r="BD59" i="10"/>
  <c r="AX59" i="10"/>
  <c r="AK59" i="10"/>
  <c r="AJ59" i="10"/>
  <c r="AG59" i="10"/>
  <c r="AF59" i="10"/>
  <c r="AC59" i="10"/>
  <c r="AB59" i="10"/>
  <c r="T59" i="10"/>
  <c r="O59" i="10"/>
  <c r="M59" i="10"/>
  <c r="J59" i="10"/>
  <c r="I59" i="10"/>
  <c r="BD58" i="10"/>
  <c r="AX58" i="10"/>
  <c r="AK58" i="10"/>
  <c r="AJ58" i="10"/>
  <c r="AG58" i="10"/>
  <c r="AF58" i="10"/>
  <c r="AC58" i="10"/>
  <c r="AB58" i="10"/>
  <c r="T58" i="10"/>
  <c r="O58" i="10"/>
  <c r="J58" i="10"/>
  <c r="I58" i="10"/>
  <c r="AX61" i="10"/>
  <c r="AK61" i="10"/>
  <c r="AJ61" i="10"/>
  <c r="AG61" i="10"/>
  <c r="AF61" i="10"/>
  <c r="T61" i="10"/>
  <c r="O61" i="10"/>
  <c r="M61" i="10"/>
  <c r="J61" i="10"/>
  <c r="I61" i="10"/>
  <c r="AX62" i="10"/>
  <c r="AK62" i="10"/>
  <c r="AJ62" i="10"/>
  <c r="AG62" i="10"/>
  <c r="AF62" i="10"/>
  <c r="T62" i="10"/>
  <c r="O62" i="10"/>
  <c r="M62" i="10"/>
  <c r="J62" i="10"/>
  <c r="I62" i="10"/>
  <c r="BD50" i="10"/>
  <c r="AX50" i="10"/>
  <c r="BB50" i="10" s="1"/>
  <c r="BC50" i="10" s="1"/>
  <c r="AL50" i="10"/>
  <c r="AK50" i="10"/>
  <c r="AJ50" i="10"/>
  <c r="AH50" i="10"/>
  <c r="AG50" i="10"/>
  <c r="AF50" i="10"/>
  <c r="AD50" i="10"/>
  <c r="AC50" i="10"/>
  <c r="AB50" i="10"/>
  <c r="U50" i="10"/>
  <c r="T50" i="10"/>
  <c r="S50" i="10"/>
  <c r="P50" i="10"/>
  <c r="O50" i="10"/>
  <c r="M50" i="10"/>
  <c r="K50" i="10"/>
  <c r="J50" i="10"/>
  <c r="I50" i="10"/>
  <c r="BD51" i="10"/>
  <c r="AX51" i="10"/>
  <c r="AZ51" i="10" s="1"/>
  <c r="AL51" i="10"/>
  <c r="AK51" i="10"/>
  <c r="AJ51" i="10"/>
  <c r="AH51" i="10"/>
  <c r="AG51" i="10"/>
  <c r="AF51" i="10"/>
  <c r="AD51" i="10"/>
  <c r="AC51" i="10"/>
  <c r="AB51" i="10"/>
  <c r="U51" i="10"/>
  <c r="T51" i="10"/>
  <c r="S51" i="10"/>
  <c r="P51" i="10"/>
  <c r="O51" i="10"/>
  <c r="M51" i="10"/>
  <c r="K51" i="10"/>
  <c r="J51" i="10"/>
  <c r="I51" i="10"/>
  <c r="BD15" i="10"/>
  <c r="BD7" i="10"/>
  <c r="BD9" i="10"/>
  <c r="BD10" i="10"/>
  <c r="BD11" i="10"/>
  <c r="BD16" i="10"/>
  <c r="BD13" i="10"/>
  <c r="BD19" i="10"/>
  <c r="BD12" i="10"/>
  <c r="BD20" i="10"/>
  <c r="BD22" i="10"/>
  <c r="BD27" i="10"/>
  <c r="BD25" i="10"/>
  <c r="BD2" i="10"/>
  <c r="BD3" i="10"/>
  <c r="BD21" i="10"/>
  <c r="BD23" i="10"/>
  <c r="BD28" i="10"/>
  <c r="BD24" i="10"/>
  <c r="BD33" i="10"/>
  <c r="BD26" i="10"/>
  <c r="BD34" i="10"/>
  <c r="BD40" i="10"/>
  <c r="BD5" i="10"/>
  <c r="BD4" i="10"/>
  <c r="BD35" i="10"/>
  <c r="BD6" i="10"/>
  <c r="BD36" i="10"/>
  <c r="BD38" i="10"/>
  <c r="BD39" i="10"/>
  <c r="BD42" i="10"/>
  <c r="BD45" i="10"/>
  <c r="BD43" i="10"/>
  <c r="BD46" i="10"/>
  <c r="BD49" i="10"/>
  <c r="BD44" i="10"/>
  <c r="BD48" i="10"/>
  <c r="BD47" i="10"/>
  <c r="BD8" i="10"/>
  <c r="BD30" i="10"/>
  <c r="BD14" i="10"/>
  <c r="BD17" i="10"/>
  <c r="BD18" i="10"/>
  <c r="BD31" i="10"/>
  <c r="BD37" i="10"/>
  <c r="BD29" i="10"/>
  <c r="BD32" i="10"/>
  <c r="BD41" i="10"/>
  <c r="AX15" i="10"/>
  <c r="AX7" i="10"/>
  <c r="AX9" i="10"/>
  <c r="AX10" i="10"/>
  <c r="AX11" i="10"/>
  <c r="AX16" i="10"/>
  <c r="AX13" i="10"/>
  <c r="AX19" i="10"/>
  <c r="AX12" i="10"/>
  <c r="AX20" i="10"/>
  <c r="AX22" i="10"/>
  <c r="AX27" i="10"/>
  <c r="AX25" i="10"/>
  <c r="AX2" i="10"/>
  <c r="AX3" i="10"/>
  <c r="AX21" i="10"/>
  <c r="AX23" i="10"/>
  <c r="AX28" i="10"/>
  <c r="AX24" i="10"/>
  <c r="AX33" i="10"/>
  <c r="AX26" i="10"/>
  <c r="AX34" i="10"/>
  <c r="AX40" i="10"/>
  <c r="AX5" i="10"/>
  <c r="AX4" i="10"/>
  <c r="AX35" i="10"/>
  <c r="AX6" i="10"/>
  <c r="AX36" i="10"/>
  <c r="AX38" i="10"/>
  <c r="AX39" i="10"/>
  <c r="AX42" i="10"/>
  <c r="AX45" i="10"/>
  <c r="AX43" i="10"/>
  <c r="AX46" i="10"/>
  <c r="AX49" i="10"/>
  <c r="AX44" i="10"/>
  <c r="AX48" i="10"/>
  <c r="AX47" i="10"/>
  <c r="AX8" i="10"/>
  <c r="AY8" i="10" s="1"/>
  <c r="AX30" i="10"/>
  <c r="AY30" i="10" s="1"/>
  <c r="AX14" i="10"/>
  <c r="AY14" i="10" s="1"/>
  <c r="AX17" i="10"/>
  <c r="AY17" i="10" s="1"/>
  <c r="AX18" i="10"/>
  <c r="AY18" i="10" s="1"/>
  <c r="AX31" i="10"/>
  <c r="BB31" i="10" s="1"/>
  <c r="BC31" i="10" s="1"/>
  <c r="AX37" i="10"/>
  <c r="BB37" i="10" s="1"/>
  <c r="BC37" i="10" s="1"/>
  <c r="AX29" i="10"/>
  <c r="AZ29" i="10" s="1"/>
  <c r="AX32" i="10"/>
  <c r="BB32" i="10" s="1"/>
  <c r="BC32" i="10" s="1"/>
  <c r="AX41" i="10"/>
  <c r="AZ41" i="10" s="1"/>
  <c r="AG31" i="10"/>
  <c r="AG37" i="10"/>
  <c r="AG29" i="10"/>
  <c r="AG32" i="10"/>
  <c r="AG41" i="10"/>
  <c r="AF31" i="10"/>
  <c r="AF37" i="10"/>
  <c r="AF29" i="10"/>
  <c r="AF32" i="10"/>
  <c r="AF41" i="10"/>
  <c r="AF67" i="10"/>
  <c r="AC31" i="10"/>
  <c r="AC37" i="10"/>
  <c r="AC29" i="10"/>
  <c r="AC32" i="10"/>
  <c r="AC41" i="10"/>
  <c r="AB31" i="10"/>
  <c r="AB37" i="10"/>
  <c r="AB29" i="10"/>
  <c r="AB32" i="10"/>
  <c r="AB41" i="10"/>
  <c r="T15" i="10"/>
  <c r="T7" i="10"/>
  <c r="T9" i="10"/>
  <c r="T10" i="10"/>
  <c r="T11" i="10"/>
  <c r="T16" i="10"/>
  <c r="T13" i="10"/>
  <c r="T19" i="10"/>
  <c r="T12" i="10"/>
  <c r="T20" i="10"/>
  <c r="T22" i="10"/>
  <c r="T27" i="10"/>
  <c r="T25" i="10"/>
  <c r="T2" i="10"/>
  <c r="T3" i="10"/>
  <c r="T21" i="10"/>
  <c r="T23" i="10"/>
  <c r="T28" i="10"/>
  <c r="T24" i="10"/>
  <c r="T33" i="10"/>
  <c r="T26" i="10"/>
  <c r="T34" i="10"/>
  <c r="T40" i="10"/>
  <c r="T5" i="10"/>
  <c r="T4" i="10"/>
  <c r="T35" i="10"/>
  <c r="T6" i="10"/>
  <c r="T36" i="10"/>
  <c r="T38" i="10"/>
  <c r="T39" i="10"/>
  <c r="T42" i="10"/>
  <c r="T45" i="10"/>
  <c r="T43" i="10"/>
  <c r="T46" i="10"/>
  <c r="T49" i="10"/>
  <c r="T44" i="10"/>
  <c r="T48" i="10"/>
  <c r="T47" i="10"/>
  <c r="T8" i="10"/>
  <c r="T30" i="10"/>
  <c r="T14" i="10"/>
  <c r="T17" i="10"/>
  <c r="T18" i="10"/>
  <c r="T31" i="10"/>
  <c r="T37" i="10"/>
  <c r="T29" i="10"/>
  <c r="T32" i="10"/>
  <c r="T41" i="10"/>
  <c r="T67" i="10"/>
  <c r="T68" i="10"/>
  <c r="T69" i="10"/>
  <c r="T70" i="10"/>
  <c r="T71" i="10"/>
  <c r="T73" i="10"/>
  <c r="O31" i="10"/>
  <c r="O37" i="10"/>
  <c r="O29" i="10"/>
  <c r="O32" i="10"/>
  <c r="O41" i="10"/>
  <c r="O67" i="10"/>
  <c r="O68" i="10"/>
  <c r="M31" i="10"/>
  <c r="M37" i="10"/>
  <c r="M29" i="10"/>
  <c r="M32" i="10"/>
  <c r="M41" i="10"/>
  <c r="M67" i="10"/>
  <c r="M68" i="10"/>
  <c r="M69" i="10"/>
  <c r="M70" i="10"/>
  <c r="J15" i="10"/>
  <c r="J7" i="10"/>
  <c r="J9" i="10"/>
  <c r="J10" i="10"/>
  <c r="J11" i="10"/>
  <c r="J16" i="10"/>
  <c r="J13" i="10"/>
  <c r="J19" i="10"/>
  <c r="J12" i="10"/>
  <c r="J20" i="10"/>
  <c r="J22" i="10"/>
  <c r="J27" i="10"/>
  <c r="J25" i="10"/>
  <c r="J2" i="10"/>
  <c r="J3" i="10"/>
  <c r="J21" i="10"/>
  <c r="J23" i="10"/>
  <c r="J28" i="10"/>
  <c r="J24" i="10"/>
  <c r="J33" i="10"/>
  <c r="J26" i="10"/>
  <c r="J34" i="10"/>
  <c r="J40" i="10"/>
  <c r="J5" i="10"/>
  <c r="J4" i="10"/>
  <c r="J35" i="10"/>
  <c r="J6" i="10"/>
  <c r="J36" i="10"/>
  <c r="J38" i="10"/>
  <c r="J39" i="10"/>
  <c r="J42" i="10"/>
  <c r="J45" i="10"/>
  <c r="J43" i="10"/>
  <c r="J46" i="10"/>
  <c r="J49" i="10"/>
  <c r="J44" i="10"/>
  <c r="J48" i="10"/>
  <c r="J47" i="10"/>
  <c r="J8" i="10"/>
  <c r="J30" i="10"/>
  <c r="J14" i="10"/>
  <c r="J17" i="10"/>
  <c r="J18" i="10"/>
  <c r="J31" i="10"/>
  <c r="J37" i="10"/>
  <c r="J29" i="10"/>
  <c r="J32" i="10"/>
  <c r="J41" i="10"/>
  <c r="J67" i="10"/>
  <c r="J68" i="10"/>
  <c r="J69" i="10"/>
  <c r="J70" i="10"/>
  <c r="I15" i="10"/>
  <c r="I7" i="10"/>
  <c r="I9" i="10"/>
  <c r="I10" i="10"/>
  <c r="I11" i="10"/>
  <c r="I16" i="10"/>
  <c r="I13" i="10"/>
  <c r="I19" i="10"/>
  <c r="I12" i="10"/>
  <c r="I20" i="10"/>
  <c r="I22" i="10"/>
  <c r="I27" i="10"/>
  <c r="I2" i="10"/>
  <c r="I3" i="10"/>
  <c r="I21" i="10"/>
  <c r="I23" i="10"/>
  <c r="I28" i="10"/>
  <c r="I24" i="10"/>
  <c r="I33" i="10"/>
  <c r="I26" i="10"/>
  <c r="I34" i="10"/>
  <c r="I40" i="10"/>
  <c r="I5" i="10"/>
  <c r="I4" i="10"/>
  <c r="I35" i="10"/>
  <c r="I6" i="10"/>
  <c r="I36" i="10"/>
  <c r="I38" i="10"/>
  <c r="I39" i="10"/>
  <c r="I42" i="10"/>
  <c r="I45" i="10"/>
  <c r="I43" i="10"/>
  <c r="I46" i="10"/>
  <c r="I49" i="10"/>
  <c r="I44" i="10"/>
  <c r="I48" i="10"/>
  <c r="I47" i="10"/>
  <c r="I8" i="10"/>
  <c r="I14" i="10"/>
  <c r="I17" i="10"/>
  <c r="I18" i="10"/>
  <c r="I37" i="10"/>
  <c r="I32" i="10"/>
  <c r="I41" i="10"/>
  <c r="I67" i="10"/>
  <c r="I68" i="10"/>
  <c r="I69" i="10"/>
  <c r="I70" i="10"/>
  <c r="I71" i="10"/>
  <c r="AJ15" i="10"/>
  <c r="AJ7" i="10"/>
  <c r="AJ9" i="10"/>
  <c r="AJ10" i="10"/>
  <c r="AJ11" i="10"/>
  <c r="AJ16" i="10"/>
  <c r="AJ13" i="10"/>
  <c r="AJ19" i="10"/>
  <c r="AJ12" i="10"/>
  <c r="AJ20" i="10"/>
  <c r="AJ22" i="10"/>
  <c r="AJ27" i="10"/>
  <c r="AJ25" i="10"/>
  <c r="AJ2" i="10"/>
  <c r="AJ3" i="10"/>
  <c r="AJ21" i="10"/>
  <c r="AJ23" i="10"/>
  <c r="AJ28" i="10"/>
  <c r="AJ24" i="10"/>
  <c r="AJ33" i="10"/>
  <c r="AJ26" i="10"/>
  <c r="AJ34" i="10"/>
  <c r="AJ40" i="10"/>
  <c r="AJ5" i="10"/>
  <c r="AJ4" i="10"/>
  <c r="AJ35" i="10"/>
  <c r="AJ6" i="10"/>
  <c r="AJ36" i="10"/>
  <c r="AJ38" i="10"/>
  <c r="AJ39" i="10"/>
  <c r="AJ42" i="10"/>
  <c r="AJ45" i="10"/>
  <c r="AJ43" i="10"/>
  <c r="AJ46" i="10"/>
  <c r="AJ49" i="10"/>
  <c r="AJ44" i="10"/>
  <c r="AJ48" i="10"/>
  <c r="AJ47" i="10"/>
  <c r="AJ8" i="10"/>
  <c r="AJ30" i="10"/>
  <c r="AJ14" i="10"/>
  <c r="AJ17" i="10"/>
  <c r="AJ18" i="10"/>
  <c r="AJ31" i="10"/>
  <c r="AJ37" i="10"/>
  <c r="AJ29" i="10"/>
  <c r="AJ32" i="10"/>
  <c r="AJ41" i="10"/>
  <c r="AK15" i="10"/>
  <c r="AK7" i="10"/>
  <c r="AK9" i="10"/>
  <c r="AK10" i="10"/>
  <c r="AK11" i="10"/>
  <c r="AK16" i="10"/>
  <c r="AK13" i="10"/>
  <c r="AK19" i="10"/>
  <c r="AK12" i="10"/>
  <c r="AK20" i="10"/>
  <c r="AK22" i="10"/>
  <c r="AK27" i="10"/>
  <c r="AK25" i="10"/>
  <c r="AK2" i="10"/>
  <c r="AK3" i="10"/>
  <c r="AK21" i="10"/>
  <c r="AK23" i="10"/>
  <c r="AK28" i="10"/>
  <c r="AK24" i="10"/>
  <c r="AK33" i="10"/>
  <c r="AK26" i="10"/>
  <c r="AK34" i="10"/>
  <c r="AK40" i="10"/>
  <c r="AK5" i="10"/>
  <c r="AK4" i="10"/>
  <c r="AK35" i="10"/>
  <c r="AK6" i="10"/>
  <c r="AK36" i="10"/>
  <c r="AK38" i="10"/>
  <c r="AK39" i="10"/>
  <c r="AK42" i="10"/>
  <c r="AK45" i="10"/>
  <c r="AK43" i="10"/>
  <c r="AK46" i="10"/>
  <c r="AK49" i="10"/>
  <c r="AK44" i="10"/>
  <c r="AK48" i="10"/>
  <c r="AK47" i="10"/>
  <c r="AK8" i="10"/>
  <c r="AK30" i="10"/>
  <c r="AK14" i="10"/>
  <c r="AK17" i="10"/>
  <c r="AK18" i="10"/>
  <c r="AK31" i="10"/>
  <c r="AK37" i="10"/>
  <c r="AK29" i="10"/>
  <c r="AK32" i="10"/>
  <c r="AK41" i="10"/>
  <c r="AK67" i="10"/>
  <c r="AK68" i="10"/>
  <c r="AK69" i="10"/>
  <c r="AK70" i="10"/>
  <c r="AK71" i="10"/>
  <c r="AK72" i="10"/>
  <c r="AK73" i="10"/>
  <c r="BB62" i="10" l="1"/>
  <c r="BC62" i="10" s="1"/>
  <c r="AZ62" i="10"/>
  <c r="AY62" i="10"/>
  <c r="BB61" i="10"/>
  <c r="BC61" i="10" s="1"/>
  <c r="AZ61" i="10"/>
  <c r="AY61" i="10"/>
  <c r="BB58" i="10"/>
  <c r="BC58" i="10" s="1"/>
  <c r="AZ58" i="10"/>
  <c r="AY58" i="10"/>
  <c r="BB59" i="10"/>
  <c r="BC59" i="10" s="1"/>
  <c r="AZ59" i="10"/>
  <c r="AY59" i="10"/>
  <c r="BB60" i="10"/>
  <c r="BC60" i="10" s="1"/>
  <c r="AZ60" i="10"/>
  <c r="AY60" i="10"/>
  <c r="AZ52" i="10"/>
  <c r="BB52" i="10"/>
  <c r="BC52" i="10" s="1"/>
  <c r="BB63" i="10"/>
  <c r="BC63" i="10" s="1"/>
  <c r="AZ63" i="10"/>
  <c r="AY63" i="10"/>
  <c r="BB64" i="10"/>
  <c r="BC64" i="10" s="1"/>
  <c r="AZ64" i="10"/>
  <c r="AY64" i="10"/>
  <c r="BB65" i="10"/>
  <c r="BC65" i="10" s="1"/>
  <c r="AZ65" i="10"/>
  <c r="AY65" i="10"/>
  <c r="BB51" i="10"/>
  <c r="BC51" i="10" s="1"/>
  <c r="BE53" i="10"/>
  <c r="BE51" i="10"/>
  <c r="BE50" i="10"/>
  <c r="BE56" i="10"/>
  <c r="BE55" i="10"/>
  <c r="AY51" i="10"/>
  <c r="BA51" i="10"/>
  <c r="BA56" i="10"/>
  <c r="BB54" i="10"/>
  <c r="BC54" i="10" s="1"/>
  <c r="AY56" i="10"/>
  <c r="BA52" i="10"/>
  <c r="BB56" i="10"/>
  <c r="BC56" i="10" s="1"/>
  <c r="BA54" i="10"/>
  <c r="AY55" i="10"/>
  <c r="AZ55" i="10"/>
  <c r="AY50" i="10"/>
  <c r="AZ50" i="10"/>
  <c r="AZ53" i="10"/>
  <c r="BA50" i="10"/>
  <c r="AY57" i="10"/>
  <c r="BA53" i="10"/>
  <c r="BA55" i="10"/>
  <c r="AY54" i="10"/>
  <c r="AY52" i="10"/>
  <c r="AY53" i="10"/>
  <c r="AZ57" i="10"/>
  <c r="BB41" i="10"/>
  <c r="BC41" i="10" s="1"/>
  <c r="AY41" i="10"/>
  <c r="AZ37" i="10"/>
  <c r="AY29" i="10"/>
  <c r="BB29" i="10"/>
  <c r="BC29" i="10" s="1"/>
  <c r="AZ31" i="10"/>
  <c r="AY37" i="10"/>
  <c r="AZ32" i="10"/>
  <c r="AY31" i="10"/>
  <c r="AY32" i="10"/>
  <c r="K5" i="10"/>
  <c r="M5" i="10"/>
  <c r="O5" i="10"/>
  <c r="P5" i="10"/>
  <c r="R5" i="10"/>
  <c r="S5" i="10"/>
  <c r="U5" i="10"/>
  <c r="AB5" i="10"/>
  <c r="AC5" i="10"/>
  <c r="AD5" i="10"/>
  <c r="AF5" i="10"/>
  <c r="AG5" i="10"/>
  <c r="AH5" i="10"/>
  <c r="AL5" i="10"/>
  <c r="AY5" i="10"/>
  <c r="K4" i="10"/>
  <c r="M4" i="10"/>
  <c r="O4" i="10"/>
  <c r="P4" i="10"/>
  <c r="R4" i="10"/>
  <c r="S4" i="10"/>
  <c r="U4" i="10"/>
  <c r="AB4" i="10"/>
  <c r="AC4" i="10"/>
  <c r="AD4" i="10"/>
  <c r="AF4" i="10"/>
  <c r="AG4" i="10"/>
  <c r="AH4" i="10"/>
  <c r="AL4" i="10"/>
  <c r="AY4" i="10"/>
  <c r="K35" i="10"/>
  <c r="M35" i="10"/>
  <c r="O35" i="10"/>
  <c r="P35" i="10"/>
  <c r="S35" i="10"/>
  <c r="U35" i="10"/>
  <c r="AB35" i="10"/>
  <c r="AC35" i="10"/>
  <c r="AD35" i="10"/>
  <c r="AF35" i="10"/>
  <c r="AG35" i="10"/>
  <c r="AH35" i="10"/>
  <c r="AL35" i="10"/>
  <c r="BB35" i="10"/>
  <c r="BC35" i="10" s="1"/>
  <c r="K6" i="10"/>
  <c r="M6" i="10"/>
  <c r="O6" i="10"/>
  <c r="P6" i="10"/>
  <c r="R6" i="10"/>
  <c r="S6" i="10"/>
  <c r="U6" i="10"/>
  <c r="AB6" i="10"/>
  <c r="AC6" i="10"/>
  <c r="AD6" i="10"/>
  <c r="AF6" i="10"/>
  <c r="AG6" i="10"/>
  <c r="AH6" i="10"/>
  <c r="AL6" i="10"/>
  <c r="AY6" i="10"/>
  <c r="K36" i="10"/>
  <c r="M36" i="10"/>
  <c r="O36" i="10"/>
  <c r="P36" i="10"/>
  <c r="S36" i="10"/>
  <c r="U36" i="10"/>
  <c r="AB36" i="10"/>
  <c r="AC36" i="10"/>
  <c r="AD36" i="10"/>
  <c r="AF36" i="10"/>
  <c r="AG36" i="10"/>
  <c r="AH36" i="10"/>
  <c r="AL36" i="10"/>
  <c r="AY36" i="10"/>
  <c r="K38" i="10"/>
  <c r="M38" i="10"/>
  <c r="O38" i="10"/>
  <c r="P38" i="10"/>
  <c r="S38" i="10"/>
  <c r="U38" i="10"/>
  <c r="AB38" i="10"/>
  <c r="AC38" i="10"/>
  <c r="AD38" i="10"/>
  <c r="AF38" i="10"/>
  <c r="AG38" i="10"/>
  <c r="AH38" i="10"/>
  <c r="AL38" i="10"/>
  <c r="K39" i="10"/>
  <c r="M39" i="10"/>
  <c r="O39" i="10"/>
  <c r="P39" i="10"/>
  <c r="S39" i="10"/>
  <c r="U39" i="10"/>
  <c r="AB39" i="10"/>
  <c r="AC39" i="10"/>
  <c r="AD39" i="10"/>
  <c r="AF39" i="10"/>
  <c r="AG39" i="10"/>
  <c r="AH39" i="10"/>
  <c r="AL39" i="10"/>
  <c r="AY39" i="10"/>
  <c r="K42" i="10"/>
  <c r="M42" i="10"/>
  <c r="O42" i="10"/>
  <c r="P42" i="10"/>
  <c r="S42" i="10"/>
  <c r="U42" i="10"/>
  <c r="AB42" i="10"/>
  <c r="AC42" i="10"/>
  <c r="AD42" i="10"/>
  <c r="AF42" i="10"/>
  <c r="AG42" i="10"/>
  <c r="AH42" i="10"/>
  <c r="AL42" i="10"/>
  <c r="BA42" i="10"/>
  <c r="K45" i="10"/>
  <c r="M45" i="10"/>
  <c r="O45" i="10"/>
  <c r="P45" i="10"/>
  <c r="S45" i="10"/>
  <c r="U45" i="10"/>
  <c r="AB45" i="10"/>
  <c r="AC45" i="10"/>
  <c r="AD45" i="10"/>
  <c r="AF45" i="10"/>
  <c r="AG45" i="10"/>
  <c r="AH45" i="10"/>
  <c r="AL45" i="10"/>
  <c r="K43" i="10"/>
  <c r="M43" i="10"/>
  <c r="O43" i="10"/>
  <c r="P43" i="10"/>
  <c r="S43" i="10"/>
  <c r="U43" i="10"/>
  <c r="AB43" i="10"/>
  <c r="AC43" i="10"/>
  <c r="AD43" i="10"/>
  <c r="AF43" i="10"/>
  <c r="AG43" i="10"/>
  <c r="AH43" i="10"/>
  <c r="AL43" i="10"/>
  <c r="AZ43" i="10"/>
  <c r="K46" i="10"/>
  <c r="M46" i="10"/>
  <c r="O46" i="10"/>
  <c r="P46" i="10"/>
  <c r="S46" i="10"/>
  <c r="U46" i="10"/>
  <c r="AB46" i="10"/>
  <c r="AC46" i="10"/>
  <c r="AD46" i="10"/>
  <c r="AF46" i="10"/>
  <c r="AG46" i="10"/>
  <c r="AH46" i="10"/>
  <c r="AL46" i="10"/>
  <c r="BA46" i="10"/>
  <c r="K49" i="10"/>
  <c r="M49" i="10"/>
  <c r="O49" i="10"/>
  <c r="P49" i="10"/>
  <c r="S49" i="10"/>
  <c r="U49" i="10"/>
  <c r="AB49" i="10"/>
  <c r="AC49" i="10"/>
  <c r="AD49" i="10"/>
  <c r="AF49" i="10"/>
  <c r="AG49" i="10"/>
  <c r="AH49" i="10"/>
  <c r="AL49" i="10"/>
  <c r="K44" i="10"/>
  <c r="M44" i="10"/>
  <c r="O44" i="10"/>
  <c r="P44" i="10"/>
  <c r="S44" i="10"/>
  <c r="U44" i="10"/>
  <c r="AB44" i="10"/>
  <c r="AC44" i="10"/>
  <c r="AD44" i="10"/>
  <c r="AF44" i="10"/>
  <c r="AG44" i="10"/>
  <c r="AH44" i="10"/>
  <c r="AL44" i="10"/>
  <c r="AY44" i="10"/>
  <c r="K48" i="10"/>
  <c r="M48" i="10"/>
  <c r="O48" i="10"/>
  <c r="P48" i="10"/>
  <c r="S48" i="10"/>
  <c r="U48" i="10"/>
  <c r="AB48" i="10"/>
  <c r="AC48" i="10"/>
  <c r="AD48" i="10"/>
  <c r="AF48" i="10"/>
  <c r="AG48" i="10"/>
  <c r="AH48" i="10"/>
  <c r="AL48" i="10"/>
  <c r="BA48" i="10"/>
  <c r="K47" i="10"/>
  <c r="M47" i="10"/>
  <c r="O47" i="10"/>
  <c r="P47" i="10"/>
  <c r="S47" i="10"/>
  <c r="U47" i="10"/>
  <c r="AB47" i="10"/>
  <c r="AC47" i="10"/>
  <c r="AD47" i="10"/>
  <c r="AF47" i="10"/>
  <c r="AG47" i="10"/>
  <c r="AH47" i="10"/>
  <c r="AL47" i="10"/>
  <c r="K8" i="10"/>
  <c r="M8" i="10"/>
  <c r="O8" i="10"/>
  <c r="P8" i="10"/>
  <c r="R8" i="10"/>
  <c r="S8" i="10"/>
  <c r="U8" i="10"/>
  <c r="AB8" i="10"/>
  <c r="AC8" i="10"/>
  <c r="AD8" i="10"/>
  <c r="AF8" i="10"/>
  <c r="AG8" i="10"/>
  <c r="AH8" i="10"/>
  <c r="AL8" i="10"/>
  <c r="AZ8" i="10"/>
  <c r="K30" i="10"/>
  <c r="M30" i="10"/>
  <c r="O30" i="10"/>
  <c r="P30" i="10"/>
  <c r="S30" i="10"/>
  <c r="U30" i="10"/>
  <c r="AB30" i="10"/>
  <c r="AC30" i="10"/>
  <c r="AD30" i="10"/>
  <c r="AF30" i="10"/>
  <c r="AG30" i="10"/>
  <c r="AH30" i="10"/>
  <c r="AL30" i="10"/>
  <c r="K14" i="10"/>
  <c r="M14" i="10"/>
  <c r="O14" i="10"/>
  <c r="P14" i="10"/>
  <c r="R14" i="10"/>
  <c r="S14" i="10"/>
  <c r="U14" i="10"/>
  <c r="AB14" i="10"/>
  <c r="AC14" i="10"/>
  <c r="AD14" i="10"/>
  <c r="AF14" i="10"/>
  <c r="AG14" i="10"/>
  <c r="AH14" i="10"/>
  <c r="AL14" i="10"/>
  <c r="BB14" i="10"/>
  <c r="BC14" i="10" s="1"/>
  <c r="K17" i="10"/>
  <c r="M17" i="10"/>
  <c r="O17" i="10"/>
  <c r="P17" i="10"/>
  <c r="S17" i="10"/>
  <c r="U17" i="10"/>
  <c r="AB17" i="10"/>
  <c r="AC17" i="10"/>
  <c r="AD17" i="10"/>
  <c r="AF17" i="10"/>
  <c r="AG17" i="10"/>
  <c r="AH17" i="10"/>
  <c r="AL17" i="10"/>
  <c r="K18" i="10"/>
  <c r="M18" i="10"/>
  <c r="O18" i="10"/>
  <c r="P18" i="10"/>
  <c r="S18" i="10"/>
  <c r="U18" i="10"/>
  <c r="AB18" i="10"/>
  <c r="AC18" i="10"/>
  <c r="AD18" i="10"/>
  <c r="AF18" i="10"/>
  <c r="AG18" i="10"/>
  <c r="AH18" i="10"/>
  <c r="AL18" i="10"/>
  <c r="K40" i="10"/>
  <c r="M40" i="10"/>
  <c r="O40" i="10"/>
  <c r="P40" i="10"/>
  <c r="S40" i="10"/>
  <c r="U40" i="10"/>
  <c r="AB40" i="10"/>
  <c r="AC40" i="10"/>
  <c r="AD40" i="10"/>
  <c r="AF40" i="10"/>
  <c r="AG40" i="10"/>
  <c r="AH40" i="10"/>
  <c r="AL40" i="10"/>
  <c r="AY40" i="10"/>
  <c r="BA2" i="10"/>
  <c r="BA3" i="10"/>
  <c r="AY21" i="10"/>
  <c r="AZ23" i="10"/>
  <c r="AZ28" i="10"/>
  <c r="BB24" i="10"/>
  <c r="BC24" i="10" s="1"/>
  <c r="BA33" i="10"/>
  <c r="AY26" i="10"/>
  <c r="AY34" i="10"/>
  <c r="BA15" i="10"/>
  <c r="AY7" i="10"/>
  <c r="BA9" i="10"/>
  <c r="AY10" i="10"/>
  <c r="BA11" i="10"/>
  <c r="AY16" i="10"/>
  <c r="AY13" i="10"/>
  <c r="AY19" i="10"/>
  <c r="AZ12" i="10"/>
  <c r="BB20" i="10"/>
  <c r="BC20" i="10" s="1"/>
  <c r="BA22" i="10"/>
  <c r="BA27" i="10"/>
  <c r="AZ25" i="10"/>
  <c r="AZ3" i="10"/>
  <c r="U15" i="10"/>
  <c r="U7" i="10"/>
  <c r="U9" i="10"/>
  <c r="U10" i="10"/>
  <c r="U11" i="10"/>
  <c r="U16" i="10"/>
  <c r="U13" i="10"/>
  <c r="U19" i="10"/>
  <c r="U12" i="10"/>
  <c r="U20" i="10"/>
  <c r="U22" i="10"/>
  <c r="U27" i="10"/>
  <c r="U25" i="10"/>
  <c r="U2" i="10"/>
  <c r="U3" i="10"/>
  <c r="U21" i="10"/>
  <c r="U23" i="10"/>
  <c r="U28" i="10"/>
  <c r="U24" i="10"/>
  <c r="U33" i="10"/>
  <c r="U26" i="10"/>
  <c r="U34" i="10"/>
  <c r="R7" i="10"/>
  <c r="R9" i="10"/>
  <c r="R10" i="10"/>
  <c r="R11" i="10"/>
  <c r="R13" i="10"/>
  <c r="R12" i="10"/>
  <c r="R2" i="10"/>
  <c r="R3" i="10"/>
  <c r="S15" i="10"/>
  <c r="S7" i="10"/>
  <c r="S9" i="10"/>
  <c r="S10" i="10"/>
  <c r="S11" i="10"/>
  <c r="S16" i="10"/>
  <c r="S13" i="10"/>
  <c r="S19" i="10"/>
  <c r="S12" i="10"/>
  <c r="S20" i="10"/>
  <c r="S22" i="10"/>
  <c r="S27" i="10"/>
  <c r="S25" i="10"/>
  <c r="S2" i="10"/>
  <c r="S3" i="10"/>
  <c r="S21" i="10"/>
  <c r="S23" i="10"/>
  <c r="S28" i="10"/>
  <c r="S24" i="10"/>
  <c r="S33" i="10"/>
  <c r="S26" i="10"/>
  <c r="S34" i="10"/>
  <c r="P15" i="10"/>
  <c r="P7" i="10"/>
  <c r="P9" i="10"/>
  <c r="P10" i="10"/>
  <c r="P11" i="10"/>
  <c r="P16" i="10"/>
  <c r="P13" i="10"/>
  <c r="P19" i="10"/>
  <c r="P12" i="10"/>
  <c r="P20" i="10"/>
  <c r="P22" i="10"/>
  <c r="P27" i="10"/>
  <c r="P25" i="10"/>
  <c r="P2" i="10"/>
  <c r="P3" i="10"/>
  <c r="P21" i="10"/>
  <c r="P23" i="10"/>
  <c r="P28" i="10"/>
  <c r="P24" i="10"/>
  <c r="P33" i="10"/>
  <c r="P26" i="10"/>
  <c r="P34" i="10"/>
  <c r="O15" i="10"/>
  <c r="O7" i="10"/>
  <c r="O9" i="10"/>
  <c r="O10" i="10"/>
  <c r="O11" i="10"/>
  <c r="O16" i="10"/>
  <c r="O13" i="10"/>
  <c r="O19" i="10"/>
  <c r="O12" i="10"/>
  <c r="O20" i="10"/>
  <c r="O22" i="10"/>
  <c r="O27" i="10"/>
  <c r="O25" i="10"/>
  <c r="O2" i="10"/>
  <c r="O3" i="10"/>
  <c r="O21" i="10"/>
  <c r="O23" i="10"/>
  <c r="O28" i="10"/>
  <c r="O24" i="10"/>
  <c r="O33" i="10"/>
  <c r="O26" i="10"/>
  <c r="O34" i="10"/>
  <c r="M15" i="10"/>
  <c r="M7" i="10"/>
  <c r="M9" i="10"/>
  <c r="M10" i="10"/>
  <c r="M11" i="10"/>
  <c r="M16" i="10"/>
  <c r="M13" i="10"/>
  <c r="M19" i="10"/>
  <c r="M12" i="10"/>
  <c r="M20" i="10"/>
  <c r="M22" i="10"/>
  <c r="M27" i="10"/>
  <c r="M25" i="10"/>
  <c r="M2" i="10"/>
  <c r="M3" i="10"/>
  <c r="M21" i="10"/>
  <c r="M23" i="10"/>
  <c r="M28" i="10"/>
  <c r="M24" i="10"/>
  <c r="M33" i="10"/>
  <c r="M26" i="10"/>
  <c r="M34" i="10"/>
  <c r="AL15" i="10"/>
  <c r="AL7" i="10"/>
  <c r="AL9" i="10"/>
  <c r="AL10" i="10"/>
  <c r="AL11" i="10"/>
  <c r="AL16" i="10"/>
  <c r="AL13" i="10"/>
  <c r="AL19" i="10"/>
  <c r="AL12" i="10"/>
  <c r="AL20" i="10"/>
  <c r="AL22" i="10"/>
  <c r="AL27" i="10"/>
  <c r="AL25" i="10"/>
  <c r="AL2" i="10"/>
  <c r="AL3" i="10"/>
  <c r="AL21" i="10"/>
  <c r="AL23" i="10"/>
  <c r="AL28" i="10"/>
  <c r="AL24" i="10"/>
  <c r="AL33" i="10"/>
  <c r="AL26" i="10"/>
  <c r="AL34" i="10"/>
  <c r="AB15" i="10"/>
  <c r="AB7" i="10"/>
  <c r="AB9" i="10"/>
  <c r="AB10" i="10"/>
  <c r="AB11" i="10"/>
  <c r="AB16" i="10"/>
  <c r="AB13" i="10"/>
  <c r="AB19" i="10"/>
  <c r="AB12" i="10"/>
  <c r="AB20" i="10"/>
  <c r="AB22" i="10"/>
  <c r="AB27" i="10"/>
  <c r="AB25" i="10"/>
  <c r="AB2" i="10"/>
  <c r="AB3" i="10"/>
  <c r="AB21" i="10"/>
  <c r="AB23" i="10"/>
  <c r="AB28" i="10"/>
  <c r="AB24" i="10"/>
  <c r="AB33" i="10"/>
  <c r="AB26" i="10"/>
  <c r="AB34" i="10"/>
  <c r="AF7" i="10"/>
  <c r="AF9" i="10"/>
  <c r="AF10" i="10"/>
  <c r="AF11" i="10"/>
  <c r="AF16" i="10"/>
  <c r="AF13" i="10"/>
  <c r="AF19" i="10"/>
  <c r="AF12" i="10"/>
  <c r="AF20" i="10"/>
  <c r="AF22" i="10"/>
  <c r="AF27" i="10"/>
  <c r="AF25" i="10"/>
  <c r="AF2" i="10"/>
  <c r="AF3" i="10"/>
  <c r="AF21" i="10"/>
  <c r="AF23" i="10"/>
  <c r="AF28" i="10"/>
  <c r="AF24" i="10"/>
  <c r="AF33" i="10"/>
  <c r="AF26" i="10"/>
  <c r="AF34" i="10"/>
  <c r="AF15" i="10"/>
  <c r="AG15" i="10"/>
  <c r="AG7" i="10"/>
  <c r="AG9" i="10"/>
  <c r="AG10" i="10"/>
  <c r="AG11" i="10"/>
  <c r="AG16" i="10"/>
  <c r="AG13" i="10"/>
  <c r="AG19" i="10"/>
  <c r="AG12" i="10"/>
  <c r="AG20" i="10"/>
  <c r="AG22" i="10"/>
  <c r="AG27" i="10"/>
  <c r="AG25" i="10"/>
  <c r="AG2" i="10"/>
  <c r="AG3" i="10"/>
  <c r="AG21" i="10"/>
  <c r="AG23" i="10"/>
  <c r="AG28" i="10"/>
  <c r="AG24" i="10"/>
  <c r="AG33" i="10"/>
  <c r="AG26" i="10"/>
  <c r="AH15" i="10"/>
  <c r="AH7" i="10"/>
  <c r="AH9" i="10"/>
  <c r="AH10" i="10"/>
  <c r="AH11" i="10"/>
  <c r="AH16" i="10"/>
  <c r="AH13" i="10"/>
  <c r="AH19" i="10"/>
  <c r="AH12" i="10"/>
  <c r="AH20" i="10"/>
  <c r="AH22" i="10"/>
  <c r="AH27" i="10"/>
  <c r="AH25" i="10"/>
  <c r="AH2" i="10"/>
  <c r="AH3" i="10"/>
  <c r="AH21" i="10"/>
  <c r="AH23" i="10"/>
  <c r="AH28" i="10"/>
  <c r="AH24" i="10"/>
  <c r="AH33" i="10"/>
  <c r="AH26" i="10"/>
  <c r="AH34" i="10"/>
  <c r="AD15" i="10"/>
  <c r="AD7" i="10"/>
  <c r="AD9" i="10"/>
  <c r="AD10" i="10"/>
  <c r="AD11" i="10"/>
  <c r="AD16" i="10"/>
  <c r="AD13" i="10"/>
  <c r="AD19" i="10"/>
  <c r="AD12" i="10"/>
  <c r="AD20" i="10"/>
  <c r="AD22" i="10"/>
  <c r="AD27" i="10"/>
  <c r="AD25" i="10"/>
  <c r="AD2" i="10"/>
  <c r="AD3" i="10"/>
  <c r="AD21" i="10"/>
  <c r="AD23" i="10"/>
  <c r="AD28" i="10"/>
  <c r="AD24" i="10"/>
  <c r="AD33" i="10"/>
  <c r="AD26" i="10"/>
  <c r="AD34" i="10"/>
  <c r="AC15" i="10"/>
  <c r="AC7" i="10"/>
  <c r="AC9" i="10"/>
  <c r="AC10" i="10"/>
  <c r="AC11" i="10"/>
  <c r="AC16" i="10"/>
  <c r="AC13" i="10"/>
  <c r="AC19" i="10"/>
  <c r="AC12" i="10"/>
  <c r="AC20" i="10"/>
  <c r="AC22" i="10"/>
  <c r="AC27" i="10"/>
  <c r="AC25" i="10"/>
  <c r="AC2" i="10"/>
  <c r="AC3" i="10"/>
  <c r="AC21" i="10"/>
  <c r="AC23" i="10"/>
  <c r="AC28" i="10"/>
  <c r="AC24" i="10"/>
  <c r="AC33" i="10"/>
  <c r="AC26" i="10"/>
  <c r="AC34" i="10"/>
  <c r="AZ33" i="10" l="1"/>
  <c r="AY12" i="10"/>
  <c r="BA13" i="10"/>
  <c r="BB15" i="10"/>
  <c r="BC15" i="10" s="1"/>
  <c r="BA12" i="10"/>
  <c r="AZ15" i="10"/>
  <c r="BB4" i="10"/>
  <c r="BC4" i="10" s="1"/>
  <c r="AY25" i="10"/>
  <c r="AZ19" i="10"/>
  <c r="BB30" i="10"/>
  <c r="BC30" i="10" s="1"/>
  <c r="AZ48" i="10"/>
  <c r="BA23" i="10"/>
  <c r="BA17" i="10"/>
  <c r="BA30" i="10"/>
  <c r="AY48" i="10"/>
  <c r="BB26" i="10"/>
  <c r="BC26" i="10" s="1"/>
  <c r="BA16" i="10"/>
  <c r="BB33" i="10"/>
  <c r="BC33" i="10" s="1"/>
  <c r="AY33" i="10"/>
  <c r="AY15" i="10"/>
  <c r="BA36" i="10"/>
  <c r="BA25" i="10"/>
  <c r="BB12" i="10"/>
  <c r="BC12" i="10" s="1"/>
  <c r="AY23" i="10"/>
  <c r="AZ36" i="10"/>
  <c r="BB5" i="10"/>
  <c r="BC5" i="10" s="1"/>
  <c r="BE33" i="10"/>
  <c r="BE21" i="10"/>
  <c r="BE27" i="10"/>
  <c r="BE19" i="10"/>
  <c r="BE10" i="10"/>
  <c r="BB9" i="10"/>
  <c r="BC9" i="10" s="1"/>
  <c r="BA20" i="10"/>
  <c r="BA26" i="10"/>
  <c r="BB7" i="10"/>
  <c r="BC7" i="10" s="1"/>
  <c r="AZ26" i="10"/>
  <c r="AZ20" i="10"/>
  <c r="BA40" i="10"/>
  <c r="AZ2" i="10"/>
  <c r="AZ13" i="10"/>
  <c r="AY9" i="10"/>
  <c r="BB23" i="10"/>
  <c r="BC23" i="10" s="1"/>
  <c r="AY20" i="10"/>
  <c r="AZ40" i="10"/>
  <c r="BA39" i="10"/>
  <c r="BE30" i="10"/>
  <c r="BE8" i="10"/>
  <c r="BE48" i="10"/>
  <c r="BE49" i="10"/>
  <c r="BE45" i="10"/>
  <c r="AZ35" i="10"/>
  <c r="BE3" i="10"/>
  <c r="BE13" i="10"/>
  <c r="BB19" i="10"/>
  <c r="BC19" i="10" s="1"/>
  <c r="AY3" i="10"/>
  <c r="BE18" i="10"/>
  <c r="BE14" i="10"/>
  <c r="BE44" i="10"/>
  <c r="BE46" i="10"/>
  <c r="BE43" i="10"/>
  <c r="BE42" i="10"/>
  <c r="BE38" i="10"/>
  <c r="BA5" i="10"/>
  <c r="BE2" i="10"/>
  <c r="BE20" i="10"/>
  <c r="BB2" i="10"/>
  <c r="BC2" i="10" s="1"/>
  <c r="AZ10" i="10"/>
  <c r="AY2" i="10"/>
  <c r="BE17" i="10"/>
  <c r="BB44" i="10"/>
  <c r="BC44" i="10" s="1"/>
  <c r="AZ46" i="10"/>
  <c r="AZ42" i="10"/>
  <c r="BE39" i="10"/>
  <c r="BE6" i="10"/>
  <c r="BE35" i="10"/>
  <c r="BE4" i="10"/>
  <c r="BE24" i="10"/>
  <c r="BE22" i="10"/>
  <c r="BE9" i="10"/>
  <c r="BB3" i="10"/>
  <c r="BC3" i="10" s="1"/>
  <c r="BE34" i="10"/>
  <c r="BE28" i="10"/>
  <c r="BE16" i="10"/>
  <c r="BE7" i="10"/>
  <c r="BA10" i="10"/>
  <c r="BB13" i="10"/>
  <c r="BC13" i="10" s="1"/>
  <c r="AZ24" i="10"/>
  <c r="BE26" i="10"/>
  <c r="BE23" i="10"/>
  <c r="BE25" i="10"/>
  <c r="BE12" i="10"/>
  <c r="BE11" i="10"/>
  <c r="BE15" i="10"/>
  <c r="BA19" i="10"/>
  <c r="BA7" i="10"/>
  <c r="BA28" i="10"/>
  <c r="BB28" i="10"/>
  <c r="BC28" i="10" s="1"/>
  <c r="BB10" i="10"/>
  <c r="BC10" i="10" s="1"/>
  <c r="AZ34" i="10"/>
  <c r="AZ9" i="10"/>
  <c r="AY24" i="10"/>
  <c r="BB40" i="10"/>
  <c r="BC40" i="10" s="1"/>
  <c r="BE40" i="10"/>
  <c r="BB17" i="10"/>
  <c r="BC17" i="10" s="1"/>
  <c r="BE47" i="10"/>
  <c r="BA44" i="10"/>
  <c r="AY46" i="10"/>
  <c r="AY43" i="10"/>
  <c r="AY42" i="10"/>
  <c r="BB39" i="10"/>
  <c r="BC39" i="10" s="1"/>
  <c r="BB36" i="10"/>
  <c r="BC36" i="10" s="1"/>
  <c r="BE36" i="10"/>
  <c r="BE5" i="10"/>
  <c r="BA35" i="10"/>
  <c r="AZ4" i="10"/>
  <c r="BA24" i="10"/>
  <c r="BB25" i="10"/>
  <c r="BC25" i="10" s="1"/>
  <c r="BB16" i="10"/>
  <c r="BC16" i="10" s="1"/>
  <c r="AZ16" i="10"/>
  <c r="AZ17" i="10"/>
  <c r="AZ30" i="10"/>
  <c r="AZ44" i="10"/>
  <c r="AZ39" i="10"/>
  <c r="AY35" i="10"/>
  <c r="BA21" i="10"/>
  <c r="BB27" i="10"/>
  <c r="BC27" i="10" s="1"/>
  <c r="AZ27" i="10"/>
  <c r="BB8" i="10"/>
  <c r="BC8" i="10" s="1"/>
  <c r="BB43" i="10"/>
  <c r="BC43" i="10" s="1"/>
  <c r="AY27" i="10"/>
  <c r="BA8" i="10"/>
  <c r="BA43" i="10"/>
  <c r="BA34" i="10"/>
  <c r="BB34" i="10"/>
  <c r="BC34" i="10" s="1"/>
  <c r="BB21" i="10"/>
  <c r="BC21" i="10" s="1"/>
  <c r="AZ21" i="10"/>
  <c r="AZ7" i="10"/>
  <c r="BA4" i="10"/>
  <c r="AZ5" i="10"/>
  <c r="AY47" i="10"/>
  <c r="AZ47" i="10"/>
  <c r="BA47" i="10"/>
  <c r="BB47" i="10"/>
  <c r="BC47" i="10" s="1"/>
  <c r="AY49" i="10"/>
  <c r="AZ49" i="10"/>
  <c r="BA49" i="10"/>
  <c r="BB49" i="10"/>
  <c r="BC49" i="10" s="1"/>
  <c r="AZ14" i="10"/>
  <c r="BA14" i="10"/>
  <c r="AZ18" i="10"/>
  <c r="BA18" i="10"/>
  <c r="BB18" i="10"/>
  <c r="BC18" i="10" s="1"/>
  <c r="AY45" i="10"/>
  <c r="AZ45" i="10"/>
  <c r="BA45" i="10"/>
  <c r="BB45" i="10"/>
  <c r="BC45" i="10" s="1"/>
  <c r="AY38" i="10"/>
  <c r="AZ38" i="10"/>
  <c r="BA38" i="10"/>
  <c r="BB38" i="10"/>
  <c r="BC38" i="10" s="1"/>
  <c r="BB48" i="10"/>
  <c r="BC48" i="10" s="1"/>
  <c r="BB46" i="10"/>
  <c r="BC46" i="10" s="1"/>
  <c r="BB42" i="10"/>
  <c r="BC42" i="10" s="1"/>
  <c r="BB6" i="10"/>
  <c r="BC6" i="10" s="1"/>
  <c r="BA6" i="10"/>
  <c r="AZ6" i="10"/>
  <c r="AY28" i="10"/>
  <c r="BB22" i="10"/>
  <c r="BC22" i="10" s="1"/>
  <c r="BB11" i="10"/>
  <c r="BC11" i="10" s="1"/>
  <c r="AZ22" i="10"/>
  <c r="AZ11" i="10"/>
  <c r="AY22" i="10"/>
  <c r="AY11" i="10"/>
  <c r="K15" i="10" l="1"/>
  <c r="K7" i="10"/>
  <c r="K9" i="10"/>
  <c r="K10" i="10"/>
  <c r="K11" i="10"/>
  <c r="K16" i="10"/>
  <c r="K13" i="10"/>
  <c r="K19" i="10"/>
  <c r="K12" i="10"/>
  <c r="K20" i="10"/>
  <c r="K22" i="10"/>
  <c r="K27" i="10"/>
  <c r="K25" i="10"/>
  <c r="K2" i="10"/>
  <c r="K3" i="10"/>
  <c r="K21" i="10"/>
  <c r="K23" i="10"/>
  <c r="K28" i="10"/>
  <c r="K24" i="10"/>
  <c r="K33" i="10"/>
  <c r="K26" i="10"/>
  <c r="K34" i="10"/>
</calcChain>
</file>

<file path=xl/sharedStrings.xml><?xml version="1.0" encoding="utf-8"?>
<sst xmlns="http://schemas.openxmlformats.org/spreadsheetml/2006/main" count="10717" uniqueCount="6979">
  <si>
    <t>Student ID</t>
  </si>
  <si>
    <t>Student Full Name</t>
  </si>
  <si>
    <t>Thesis Title</t>
  </si>
  <si>
    <t>Program</t>
  </si>
  <si>
    <t>Date</t>
  </si>
  <si>
    <t>Examination Time</t>
  </si>
  <si>
    <t xml:space="preserve">Room </t>
  </si>
  <si>
    <t>Chair</t>
  </si>
  <si>
    <t>Chair ID</t>
  </si>
  <si>
    <t>Chair Department</t>
  </si>
  <si>
    <t>Chair Email</t>
  </si>
  <si>
    <t>Supervisor 1</t>
  </si>
  <si>
    <t>Sup 1 ID</t>
  </si>
  <si>
    <t>Sup 1 Role</t>
  </si>
  <si>
    <t>Sup 1 Dept.</t>
  </si>
  <si>
    <t>Sup 1 Email</t>
  </si>
  <si>
    <t>Supervisor 2</t>
  </si>
  <si>
    <t>Sup 2 ID</t>
  </si>
  <si>
    <t>Sup 2 Role</t>
  </si>
  <si>
    <t>Sup 2 Dept.</t>
  </si>
  <si>
    <t>Sup 2 Email</t>
  </si>
  <si>
    <t>Supervisor 3</t>
  </si>
  <si>
    <t>Sup 3 ID</t>
  </si>
  <si>
    <t>Sup 3 Role</t>
  </si>
  <si>
    <t>Sup 3 Dept.</t>
  </si>
  <si>
    <t>Sup 3 Email</t>
  </si>
  <si>
    <t xml:space="preserve">Arms Length Examiner </t>
  </si>
  <si>
    <t>ARM ID</t>
  </si>
  <si>
    <t>ARM Dept</t>
  </si>
  <si>
    <t>ARM Email</t>
  </si>
  <si>
    <t>Internal 1</t>
  </si>
  <si>
    <t>Int. 1 ID</t>
  </si>
  <si>
    <t>Internal 1 Dept</t>
  </si>
  <si>
    <t>Int 1 Email</t>
  </si>
  <si>
    <t>Internal 2</t>
  </si>
  <si>
    <t>Int. 2 ID</t>
  </si>
  <si>
    <t>Internal 2 Dept</t>
  </si>
  <si>
    <t>Int 2 Email</t>
  </si>
  <si>
    <t>Internal 3</t>
  </si>
  <si>
    <t>Int. 3 ID</t>
  </si>
  <si>
    <t>Internal 3 Dept</t>
  </si>
  <si>
    <t>Int 3 Email</t>
  </si>
  <si>
    <t>External</t>
  </si>
  <si>
    <t>External Dept</t>
  </si>
  <si>
    <t>Ext Email</t>
  </si>
  <si>
    <t>External University</t>
  </si>
  <si>
    <t>External Address</t>
  </si>
  <si>
    <t>External 2</t>
  </si>
  <si>
    <t>Ext 2 Email</t>
  </si>
  <si>
    <t>Department</t>
  </si>
  <si>
    <t>Dept?</t>
  </si>
  <si>
    <t>GPD</t>
  </si>
  <si>
    <t>GPA</t>
  </si>
  <si>
    <t>Faculty</t>
  </si>
  <si>
    <t>Dean</t>
  </si>
  <si>
    <t>Report Due</t>
  </si>
  <si>
    <t>Concatenated emails</t>
  </si>
  <si>
    <t>Haley</t>
  </si>
  <si>
    <t>Kenneth Kelly-Turner</t>
  </si>
  <si>
    <t>A Multimethod Investigation of Beliefs about Losing Control in Anxiety-Related Disorders</t>
  </si>
  <si>
    <t>Psychology</t>
  </si>
  <si>
    <t>Zoom</t>
  </si>
  <si>
    <t> </t>
  </si>
  <si>
    <t>Adam Radomsky</t>
  </si>
  <si>
    <t>Joyce Lui</t>
  </si>
  <si>
    <t>Roisin O’Connor</t>
  </si>
  <si>
    <t>Andrew Ryder</t>
  </si>
  <si>
    <t>David Moscovitch</t>
  </si>
  <si>
    <t>Vera Onana</t>
  </si>
  <si>
    <t>Investigating freshwater bacterial diversity, community composition, and function in hundreds of Canadian Lakes</t>
  </si>
  <si>
    <t>Biology</t>
  </si>
  <si>
    <t>David Walsh</t>
  </si>
  <si>
    <t>Selvadurai Dayanandan</t>
  </si>
  <si>
    <t>Irene Gregory-Eaves</t>
  </si>
  <si>
    <t>Jean-Philippe Lessard</t>
  </si>
  <si>
    <t>Cassandre Lazar</t>
  </si>
  <si>
    <t>Sciences Biologiques, UQAM</t>
  </si>
  <si>
    <t>Behshid Shayesteh</t>
  </si>
  <si>
    <t>Machine Learning for Fault Prediction in Clouds</t>
  </si>
  <si>
    <t>Information Systems Engineering</t>
  </si>
  <si>
    <t>Roch Glitho</t>
  </si>
  <si>
    <t>Anjali Agarwal</t>
  </si>
  <si>
    <t>Chadi Assi</t>
  </si>
  <si>
    <t>Jamal Bentahar</t>
  </si>
  <si>
    <t>Alberto Leon-Garcia</t>
  </si>
  <si>
    <t>Electrical and Computer Engineering</t>
  </si>
  <si>
    <t>Ashley Reynolds</t>
  </si>
  <si>
    <t>A Multimethod Approach to Resilience Against Alcohol Use, Depression, and Suicide among Indigenous Youth in a Northern Quebec Community</t>
  </si>
  <si>
    <t>Roisin O'Connor</t>
  </si>
  <si>
    <t>Norman Segalowitz</t>
  </si>
  <si>
    <t>Dale Stack</t>
  </si>
  <si>
    <t>Vivian Gonzalez</t>
  </si>
  <si>
    <t>Hui Fan</t>
  </si>
  <si>
    <t>Essays on Non-GAAP Reporting</t>
  </si>
  <si>
    <t>Business Administration - Accountancy</t>
  </si>
  <si>
    <t>Li Yao</t>
  </si>
  <si>
    <t>Zvi Singer</t>
  </si>
  <si>
    <t>Michel Magnan</t>
  </si>
  <si>
    <t>Hongping Tan</t>
  </si>
  <si>
    <t>Anup Srivastava</t>
  </si>
  <si>
    <t>Accounting</t>
  </si>
  <si>
    <t>Lise Cougnaud</t>
  </si>
  <si>
    <t>The effects of diet and probiotic administration on lipid dysregulation and gut microbiota dysbiosis during atherosclerosis development</t>
  </si>
  <si>
    <t>Chemistry and Biochemistry</t>
  </si>
  <si>
    <t>SP 265.29</t>
  </si>
  <si>
    <t>Xavier Ottenwaelder</t>
  </si>
  <si>
    <t>Dajana Vuckovic</t>
  </si>
  <si>
    <t>Adrian Tsang</t>
  </si>
  <si>
    <t>Andreas Bergdahl</t>
  </si>
  <si>
    <t>Cameron Skinner</t>
  </si>
  <si>
    <t>Jeff Smith</t>
  </si>
  <si>
    <t>Chemistry</t>
  </si>
  <si>
    <t>Sanaz Sohrabi</t>
  </si>
  <si>
    <t>Unearthing the Substrata of Images: Archives and Counter-Archives of Extraction in Iran</t>
  </si>
  <si>
    <t>Humanities</t>
  </si>
  <si>
    <t>Krista Lynes</t>
  </si>
  <si>
    <t>Masha Salazkina</t>
  </si>
  <si>
    <t>Alice Jim</t>
  </si>
  <si>
    <t>Chih-Chien Wang</t>
  </si>
  <si>
    <t>Brian Jacobson</t>
  </si>
  <si>
    <t>Humanities and Social Sciences</t>
  </si>
  <si>
    <t>Stacey Cann</t>
  </si>
  <si>
    <t>Collaboration in the Studio Art Classroom: Making Meaning Together</t>
  </si>
  <si>
    <t>Art Education</t>
  </si>
  <si>
    <t>Marc Des Jardins</t>
  </si>
  <si>
    <t>Juan Carlos Castro</t>
  </si>
  <si>
    <t>Jessie Beier</t>
  </si>
  <si>
    <t>David Morris</t>
  </si>
  <si>
    <t>Vivek Venkatesh</t>
  </si>
  <si>
    <t>Michael Emme</t>
  </si>
  <si>
    <t>Christine Gerson</t>
  </si>
  <si>
    <t>Ultrasonic vocalizations induced by appetitive or aversive clitoral stimulation: foundations for an anticipatory-based model of female sexual reward and clitorodynia</t>
  </si>
  <si>
    <t>PY 244</t>
  </si>
  <si>
    <t>David Mumby</t>
  </si>
  <si>
    <t>Jennifer Mcgrath</t>
  </si>
  <si>
    <t>Wayne Brake</t>
  </si>
  <si>
    <t>Andrew Chapman</t>
  </si>
  <si>
    <t>José Alonso Fernández Guasti</t>
  </si>
  <si>
    <t>Pharmacobiology</t>
  </si>
  <si>
    <t>Masoumeh Javid</t>
  </si>
  <si>
    <t xml:space="preserve">Development of a Resuspension Technique for Heavy Metal Remediation of a Shallow Contaminated Harbour </t>
  </si>
  <si>
    <t>Civil Engineering</t>
  </si>
  <si>
    <t>EV 003.309</t>
  </si>
  <si>
    <t>Tanja Tajmel</t>
  </si>
  <si>
    <t>Catherine Mulligan</t>
  </si>
  <si>
    <t>Ida Karimfazli</t>
  </si>
  <si>
    <t>S. Samuel Li</t>
  </si>
  <si>
    <t>Chunjiang An</t>
  </si>
  <si>
    <t>Jean-Francois Blais</t>
  </si>
  <si>
    <t>Centre Eau, Terre et Environnement, Institut national de la recherche scientifiqe</t>
  </si>
  <si>
    <t>Ashutosh Patel</t>
  </si>
  <si>
    <t xml:space="preserve">Online Condition Monitoring of Stator Winding Insulation State of Electric Machines in Electrified Vehicles </t>
  </si>
  <si>
    <t>Luis Amador</t>
  </si>
  <si>
    <t>Chunyan Lai</t>
  </si>
  <si>
    <t>Pragasen Pillay</t>
  </si>
  <si>
    <t>Mohsen Ghafouri</t>
  </si>
  <si>
    <t xml:space="preserve">Xiaozhe Wang </t>
  </si>
  <si>
    <t>Amgad Mahrous</t>
  </si>
  <si>
    <t>Seismic Performance Assessment of Reinforced Masonry Core Walls with Boundary Elements</t>
  </si>
  <si>
    <t>Sabine Bergler</t>
  </si>
  <si>
    <t>Khaled Galal</t>
  </si>
  <si>
    <t>Rajamohan Ganesan</t>
  </si>
  <si>
    <t>Ahmed Soliman</t>
  </si>
  <si>
    <t>Emre Erkmen</t>
  </si>
  <si>
    <t>Dan Palermo</t>
  </si>
  <si>
    <t>Masoud Zadsar</t>
  </si>
  <si>
    <t>Cyber-security Enhancement of Wide-area Monitoring, Protection, and Control Systems</t>
  </si>
  <si>
    <t>Information and Systems Engineering</t>
  </si>
  <si>
    <t>Amr Youssef</t>
  </si>
  <si>
    <t>Xiaozhe Wang</t>
  </si>
  <si>
    <t>Naomi Azar</t>
  </si>
  <si>
    <t>The Impact of Prenatal Exposure to Environmental Contaminants on Cognitive and Brain Development in Childhood and Adolescence</t>
  </si>
  <si>
    <t>Patti Ranahan</t>
  </si>
  <si>
    <t>Linda Booij</t>
  </si>
  <si>
    <t>Nicole Alberts</t>
  </si>
  <si>
    <t>Diane Poulin-Dubois</t>
  </si>
  <si>
    <t>Natalie Phillips</t>
  </si>
  <si>
    <t>Annie Bernier</t>
  </si>
  <si>
    <t>Pscyhology</t>
  </si>
  <si>
    <t xml:space="preserve">Mohamed Mahdy Seifelnasr Ibrahieem                                                    </t>
  </si>
  <si>
    <t>Authentication Protocols for IoT Edge Computing</t>
  </si>
  <si>
    <t>EV 3.309</t>
  </si>
  <si>
    <t xml:space="preserve">Dongyu Qiu                    </t>
  </si>
  <si>
    <t xml:space="preserve">Amr Youssef                 </t>
  </si>
  <si>
    <t xml:space="preserve">Abdelwahab Hamou-lhadj </t>
  </si>
  <si>
    <t xml:space="preserve">Walter Lucia                </t>
  </si>
  <si>
    <t xml:space="preserve">Mohammad Mannan   </t>
  </si>
  <si>
    <t xml:space="preserve">Huapeng Wu              </t>
  </si>
  <si>
    <t>Enric Granzotto Llagostera</t>
  </si>
  <si>
    <t>On Critical Controllers: Exploring Reflective Game Design Through Altctrl Devices, Games, and Practices</t>
  </si>
  <si>
    <t>Individualized Program</t>
  </si>
  <si>
    <t>Rilla Khaled</t>
  </si>
  <si>
    <t>Bart Simon</t>
  </si>
  <si>
    <t xml:space="preserve">Pippin Barr </t>
  </si>
  <si>
    <t>Lynn Hughes</t>
  </si>
  <si>
    <t>Douglas Wilson</t>
  </si>
  <si>
    <t>School of Design, RMIT University</t>
  </si>
  <si>
    <t>Maxine Iannuccilli</t>
  </si>
  <si>
    <t xml:space="preserve">Failure Feedback and The Transmission of Gendered Beliefs about Ability </t>
  </si>
  <si>
    <t>Kristen Dunfield</t>
  </si>
  <si>
    <t>Erin Barker</t>
  </si>
  <si>
    <t>Holly Recchia</t>
  </si>
  <si>
    <t>William Bukowski</t>
  </si>
  <si>
    <t>Andrei Cimpian</t>
  </si>
  <si>
    <t>Psychology, New York University</t>
  </si>
  <si>
    <t>David LeRue</t>
  </si>
  <si>
    <t>Landscape as Method and Model: Developing Research-Creation in  Community Through Landscape Painting and Pedagogy in Montréal’s Sud-Ouest</t>
  </si>
  <si>
    <t>LB-362</t>
  </si>
  <si>
    <t>Philippe Caignon</t>
  </si>
  <si>
    <t>Kathleen Vaughan</t>
  </si>
  <si>
    <t>Rebecca Duclos</t>
  </si>
  <si>
    <t>David Pariser</t>
  </si>
  <si>
    <t>Lorrie Blair</t>
  </si>
  <si>
    <t>Natalie Loveless</t>
  </si>
  <si>
    <t>Art and Design</t>
  </si>
  <si>
    <t>Hamed Shabani Attar</t>
  </si>
  <si>
    <t>Flexural and Shear Behaviour of Fibre-Reinforced Concrete Beams Reinforced with GFRP Bars</t>
  </si>
  <si>
    <t>Jassim Hassan</t>
  </si>
  <si>
    <t>Farjad Shadmedri</t>
  </si>
  <si>
    <t>Ehab El-Salakawy</t>
  </si>
  <si>
    <t>Mehdi Rasteh</t>
  </si>
  <si>
    <t>Transmission of Shocks on Real Assets of Corporations  to Their Financial Performance</t>
  </si>
  <si>
    <t>Finance</t>
  </si>
  <si>
    <t>MB 11.316</t>
  </si>
  <si>
    <t>Luo He</t>
  </si>
  <si>
    <t>Erkan Yönder</t>
  </si>
  <si>
    <t>Chongyu Wang</t>
  </si>
  <si>
    <t>Desmond Tsang</t>
  </si>
  <si>
    <t>Denis Shweizer</t>
  </si>
  <si>
    <t>Spenser Robinson</t>
  </si>
  <si>
    <t>Central Michigan University</t>
  </si>
  <si>
    <t>Arash Khodaei</t>
  </si>
  <si>
    <t>Experimental and Theoretical Study of Vibration-Assisted Thermal Bonding of Thermoplastic Composites</t>
  </si>
  <si>
    <t>Mechanical Engineering</t>
  </si>
  <si>
    <t>Sivakumar Narayanswamy</t>
  </si>
  <si>
    <t>Farjad Shadmehri</t>
  </si>
  <si>
    <t>Van Suong Hoa</t>
  </si>
  <si>
    <t>Mehdi Hojjati</t>
  </si>
  <si>
    <t>Martine Dubé</t>
  </si>
  <si>
    <t>Hadas Brandes</t>
  </si>
  <si>
    <t>A Comparison of Students’ Models of Knowledge to be Learned in an Introductory Linear Algebra Course with Results from Prior Research on Such Models in College Calculus Courses</t>
  </si>
  <si>
    <t>Mathematics</t>
  </si>
  <si>
    <t>LB 921-4</t>
  </si>
  <si>
    <t>Peter Pawelek</t>
  </si>
  <si>
    <t>Nadia Hardy</t>
  </si>
  <si>
    <t>Ron Stern</t>
  </si>
  <si>
    <t>Galia Dafni</t>
  </si>
  <si>
    <t>Lea Popovic</t>
  </si>
  <si>
    <t xml:space="preserve">Alejandro González-Martín </t>
  </si>
  <si>
    <t>Département de didactique</t>
  </si>
  <si>
    <t>Dong Jae Kim</t>
  </si>
  <si>
    <t>De-Mystifying Myths in Test Code Quality from Perspective of Test Code Design and Maintenance</t>
  </si>
  <si>
    <t>Software Engineering</t>
  </si>
  <si>
    <t>ER 1222</t>
  </si>
  <si>
    <t>Tse-Hsun (Peter) Chen</t>
  </si>
  <si>
    <t>Yann-Gaël Guéhéneuc</t>
  </si>
  <si>
    <t>Diego Elias Costa</t>
  </si>
  <si>
    <t>Peter Rigby</t>
  </si>
  <si>
    <t>Andy Zaidman</t>
  </si>
  <si>
    <t>Software Technology</t>
  </si>
  <si>
    <t>Delft University of Technology</t>
  </si>
  <si>
    <t>Omid Habibi</t>
  </si>
  <si>
    <t>Experimental and Analytical Investigation of Bond between GFRP Bars and Concrete</t>
  </si>
  <si>
    <t>EV003.309</t>
  </si>
  <si>
    <t>Rabin Raut</t>
  </si>
  <si>
    <t>Ahmed El Refai</t>
  </si>
  <si>
    <t>Civil and Water Engineering</t>
  </si>
  <si>
    <t>Sheridan Polinsky</t>
  </si>
  <si>
    <t xml:space="preserve">Sufism in Late Mamlūk Cairo: The Mystical Teachings of Ibn Mughayzil (fl. 895/1490) </t>
  </si>
  <si>
    <t>Religion</t>
  </si>
  <si>
    <t>Mia Consalvo</t>
  </si>
  <si>
    <t>Lynda Clarke</t>
  </si>
  <si>
    <t>Sara Abdel-Latif</t>
  </si>
  <si>
    <t>Richard Foltz</t>
  </si>
  <si>
    <t>Michael Sells</t>
  </si>
  <si>
    <t>Richard McGregor</t>
  </si>
  <si>
    <t>Religious Studies</t>
  </si>
  <si>
    <t>Vanderbilt University</t>
  </si>
  <si>
    <t>Daria Karbainova</t>
  </si>
  <si>
    <t>“Your Why for Life”: Understanding the Benefits, Mechanisms, and Maintenance of Purpose in Life </t>
  </si>
  <si>
    <t>Emma Despland</t>
  </si>
  <si>
    <t>Steve Granger</t>
  </si>
  <si>
    <t>Alexandre Morin</t>
  </si>
  <si>
    <t>Lisa Serbin</t>
  </si>
  <si>
    <t>Chloe Hamza</t>
  </si>
  <si>
    <t>Applied Psychology and Human Development</t>
  </si>
  <si>
    <t>Jonatan Reyes</t>
  </si>
  <si>
    <t>Adoption of Deep Learning Models and its Applications in Dementia Research</t>
  </si>
  <si>
    <t>ER 1072</t>
  </si>
  <si>
    <t>Andrea Schiffauerova</t>
  </si>
  <si>
    <t>Marta Kersten-Oertel</t>
  </si>
  <si>
    <t>Christophe Grova</t>
  </si>
  <si>
    <t>Thomas Fevens</t>
  </si>
  <si>
    <t>Charalambos Poullis</t>
  </si>
  <si>
    <t>Amber L. Simpson</t>
  </si>
  <si>
    <t>Biomedical and Molecular Sciences</t>
  </si>
  <si>
    <t>Queen's University</t>
  </si>
  <si>
    <t>Tiffany Resendes</t>
  </si>
  <si>
    <t>Stress and family dysfunction: Examining their influence on mental health outcomes and service use in the offspring of parents with affective disorders</t>
  </si>
  <si>
    <t>Mark Ellenbogen</t>
  </si>
  <si>
    <t>Joyce Liu</t>
  </si>
  <si>
    <t>Caroline Temcheff</t>
  </si>
  <si>
    <t>Educational and Counselling Psychology, McGill University</t>
  </si>
  <si>
    <t>Emad Fakhimi</t>
  </si>
  <si>
    <t>4D Printing of Composites: Fundamental Understanding and Applications</t>
  </si>
  <si>
    <t xml:space="preserve">Mechanical Engineering </t>
  </si>
  <si>
    <t xml:space="preserve"> Weng Feng Xie</t>
  </si>
  <si>
    <t>Suong Van Hoa</t>
  </si>
  <si>
    <t xml:space="preserve"> Lan Lin</t>
  </si>
  <si>
    <t>Antoine Le Duigou</t>
  </si>
  <si>
    <t>Engineering Sciences</t>
  </si>
  <si>
    <t>University of South Brittany</t>
  </si>
  <si>
    <t>Ghalia Shamayleh</t>
  </si>
  <si>
    <t>Digitized Dyadic Services: The Impact of Technology on Interpersonal Services</t>
  </si>
  <si>
    <t>Zeynep Arsel</t>
  </si>
  <si>
    <t>Pierre-Yann Dolbec</t>
  </si>
  <si>
    <t>Marie-Agnès Parmentier</t>
  </si>
  <si>
    <t>Michelle Weinberger</t>
  </si>
  <si>
    <t>Marketing</t>
  </si>
  <si>
    <t>Sophia Miah</t>
  </si>
  <si>
    <t>Listen! Can You Hear Me?  Unheard Voices: A Critical Ethnography of College Practitioners’ Perspectives and Experiences Working in a Competency-Based Mediated Environment</t>
  </si>
  <si>
    <t>Education</t>
  </si>
  <si>
    <t>Ayaz Naseem</t>
  </si>
  <si>
    <t>Kim McDonough</t>
  </si>
  <si>
    <t>Saul Carliner</t>
  </si>
  <si>
    <t>Mitchell Mclarnon</t>
  </si>
  <si>
    <t>Anila Asghar</t>
  </si>
  <si>
    <t>Integrated Studies</t>
  </si>
  <si>
    <t>Bertha Erika Licon Cisneros</t>
  </si>
  <si>
    <t>Being, Belonging, and Becoming at Youth-Led Cooperatives in Mexico</t>
  </si>
  <si>
    <t>Rosemary Reilly</t>
  </si>
  <si>
    <t>Natasha Blanchet-Cohen</t>
  </si>
  <si>
    <t xml:space="preserve">Norma Rantisi </t>
  </si>
  <si>
    <t>Warren Linds</t>
  </si>
  <si>
    <t>Satoshi Ikeda</t>
  </si>
  <si>
    <t>Teresa Cunha</t>
  </si>
  <si>
    <t>Centre for Social Studies</t>
  </si>
  <si>
    <t>University of Coimbra</t>
  </si>
  <si>
    <t>Linhan Qiao</t>
  </si>
  <si>
    <t>Visual-infrared aerial image based wildfire intelligent perception</t>
  </si>
  <si>
    <t>EV 11.119</t>
  </si>
  <si>
    <t>Youmin Zhang</t>
  </si>
  <si>
    <t>Jun Yan</t>
  </si>
  <si>
    <t>Chun-Yi Su</t>
  </si>
  <si>
    <t>Wen-Fang Xie</t>
  </si>
  <si>
    <t>Xiang Chen</t>
  </si>
  <si>
    <t>Windsor University</t>
  </si>
  <si>
    <t>Mohammad Abdalreza Zadeh</t>
  </si>
  <si>
    <t xml:space="preserve">Soup City: A Bricolage Methodology to Navigate the Complexity of Homelessness Across Macro-Policy and Micro-Local Spaces </t>
  </si>
  <si>
    <t>SHIFT Centre for Social Transformation</t>
  </si>
  <si>
    <t>Anna Kruzynski</t>
  </si>
  <si>
    <t>Janis Timm-Bottos</t>
  </si>
  <si>
    <t>Luis Carlos Sotelo Castro</t>
  </si>
  <si>
    <t>Carmela Cucuzzella</t>
  </si>
  <si>
    <t>Ted Rutland</t>
  </si>
  <si>
    <t>Jayne Malenfant</t>
  </si>
  <si>
    <t xml:space="preserve">Education </t>
  </si>
  <si>
    <t>McGill University</t>
  </si>
  <si>
    <t>Ross Sundberg</t>
  </si>
  <si>
    <t>Rewilding second language learning: Non-formal learning through songs</t>
  </si>
  <si>
    <t>FG 5.345</t>
  </si>
  <si>
    <t>Walcir Cardoso</t>
  </si>
  <si>
    <t>Fanny Macé</t>
  </si>
  <si>
    <t>Pavel Trofimovich</t>
  </si>
  <si>
    <t>Jérémie Séror</t>
  </si>
  <si>
    <t>Official Languages and Bilingualism Institute</t>
  </si>
  <si>
    <t>University of Ottawa</t>
  </si>
  <si>
    <t>Nasrin Yazdanian</t>
  </si>
  <si>
    <t>How Loneliness Shapes Socially Responsible Consumption</t>
  </si>
  <si>
    <t>1:00PM</t>
  </si>
  <si>
    <t>Onur Bodur</t>
  </si>
  <si>
    <t>François Bellavance</t>
  </si>
  <si>
    <t>Bianca Grohmann</t>
  </si>
  <si>
    <t>Tieshan Li</t>
  </si>
  <si>
    <t>Michael Luchs</t>
  </si>
  <si>
    <t>Marketing, College of William and Mary</t>
  </si>
  <si>
    <t>Nathalie Reid</t>
  </si>
  <si>
    <t>Exploring CC- and A-adding tRNA nucleotidyltransferases in the eukaryote Schizosaccharomyces pombe</t>
  </si>
  <si>
    <t>John Oh</t>
  </si>
  <si>
    <t>Paul Joyce</t>
  </si>
  <si>
    <t xml:space="preserve">Isabelle Benoit </t>
  </si>
  <si>
    <t>William Zerges</t>
  </si>
  <si>
    <t>Eric Shoubridge</t>
  </si>
  <si>
    <t>Neurology and Neurosurgery</t>
  </si>
  <si>
    <t>Abdulelah Mansoor Mohammed Alahdal</t>
  </si>
  <si>
    <t>In-plane Cyclic Response of Flexural-Dominated Partially Grouted Reinforced Masonry Shear Walls with Boundary Elements</t>
  </si>
  <si>
    <t>EV001.162</t>
  </si>
  <si>
    <t>Manar Amayri</t>
  </si>
  <si>
    <t>Ramin Sedaghati</t>
  </si>
  <si>
    <t>Ashutosh Bagchi</t>
  </si>
  <si>
    <t>Mohamed Elgawady</t>
  </si>
  <si>
    <t>Center for Infrastructure Engineering Studies</t>
  </si>
  <si>
    <t>Missouri University of Science and Technology</t>
  </si>
  <si>
    <t>Melanie Lefebvre</t>
  </si>
  <si>
    <t>Healing Through Ancestral Skin Marking: Traditional Tattooing as Healing and (Re)connection for Indigenous People,  with a Focus on Indigenous 2SLGBTQIA+ and Indigenous Women</t>
  </si>
  <si>
    <t>LB-205</t>
  </si>
  <si>
    <t>Jason Lewis</t>
  </si>
  <si>
    <t>Rachel Berger</t>
  </si>
  <si>
    <t>Michelle McGeough</t>
  </si>
  <si>
    <t>Catherine Richardson</t>
  </si>
  <si>
    <t>Lucy Delgado</t>
  </si>
  <si>
    <t>Educational Administration, Foundations &amp; Psychology</t>
  </si>
  <si>
    <t>University of Manitoba</t>
  </si>
  <si>
    <t xml:space="preserve">Elaheh Bazdar  </t>
  </si>
  <si>
    <t>Integrated optimal design and operation of compressed air energy storage for decentralized applications</t>
  </si>
  <si>
    <t>Fariborz Haghighat</t>
  </si>
  <si>
    <t>Khashayar Khorasani</t>
  </si>
  <si>
    <t>Liangzhu Wang</t>
  </si>
  <si>
    <t>Radu Grigore Zmeureanu</t>
  </si>
  <si>
    <t>Ibrahim Dincer</t>
  </si>
  <si>
    <t>Automotive, Mechanical and Manufacturing Engineering</t>
  </si>
  <si>
    <t>Ontario Tech University</t>
  </si>
  <si>
    <t>Cassandra Goldfarb</t>
  </si>
  <si>
    <t>Setting Dopamine's Clock: The Role of the Habenula as a Pacemaker for Rhythmic Dopamine</t>
  </si>
  <si>
    <t xml:space="preserve">Psychology </t>
  </si>
  <si>
    <t>SP 254.01</t>
  </si>
  <si>
    <t>Matthew Gardner</t>
  </si>
  <si>
    <t>Shimon Amir</t>
  </si>
  <si>
    <t>Richard Courtemanche</t>
  </si>
  <si>
    <t>Uri Shalev</t>
  </si>
  <si>
    <t>Michael Antle</t>
  </si>
  <si>
    <t>University of Calgary</t>
  </si>
  <si>
    <t>Hamed Ghazikhani</t>
  </si>
  <si>
    <t xml:space="preserve"> Membrane Protein Classification with Protein Language Models</t>
  </si>
  <si>
    <t>Computer Science</t>
  </si>
  <si>
    <t>Gregory Butler</t>
  </si>
  <si>
    <t>Re Mansbach</t>
  </si>
  <si>
    <t>Tristan Glatard</t>
  </si>
  <si>
    <t>Anthony Kusalik</t>
  </si>
  <si>
    <t>University of Saskatchewan</t>
  </si>
  <si>
    <t>Mahdi Derayatifar</t>
  </si>
  <si>
    <t>Holographic Direct Sound Printing </t>
  </si>
  <si>
    <t>EV4.166</t>
  </si>
  <si>
    <t>Muthukumaran Packirisamy</t>
  </si>
  <si>
    <t xml:space="preserve">Ali Nazemi </t>
  </si>
  <si>
    <t xml:space="preserve">Sivakumar Narayanswamy </t>
  </si>
  <si>
    <t xml:space="preserve">Ramin Sedaghati </t>
  </si>
  <si>
    <t>Krishnan Venkatakrishnan</t>
  </si>
  <si>
    <t>Mechanical and Industrial Engineering</t>
  </si>
  <si>
    <t xml:space="preserve">National Institute of Technology Tiruchirapalli India </t>
  </si>
  <si>
    <t>Yatexu Patel</t>
  </si>
  <si>
    <t>Comparative Study of the Effects of Device Geometry on the DC Characteristics, Linearity and Low-Frequency Noise Performance of Lattice-matched InAlN/GaN HFETs</t>
  </si>
  <si>
    <t>Pouya Valizadeh</t>
  </si>
  <si>
    <t>M. Zahangir Kabir</t>
  </si>
  <si>
    <t>Steve Shih</t>
  </si>
  <si>
    <t>Songrui Zhao</t>
  </si>
  <si>
    <t>Mark Ofori-Oduro</t>
  </si>
  <si>
    <t>Defending Object Detection Models against Image Distortions</t>
  </si>
  <si>
    <t>EV11.119</t>
  </si>
  <si>
    <t>Maria Amer</t>
  </si>
  <si>
    <t>Eugene Belilovsky</t>
  </si>
  <si>
    <t>William Lynch</t>
  </si>
  <si>
    <t>Wei-Ping Zhu</t>
  </si>
  <si>
    <t>Carlos Vázquez</t>
  </si>
  <si>
    <t>Software Engineering and IT</t>
  </si>
  <si>
    <t>École de technologie supérieure</t>
  </si>
  <si>
    <t xml:space="preserve">Tzu-Hua Chen </t>
  </si>
  <si>
    <t>Comparing second language English speakers’ engagement with and perception of collaborative versus competitive board games from a self-determination theory perspective</t>
  </si>
  <si>
    <t>FG 5.415</t>
  </si>
  <si>
    <t>Jennifer Burton</t>
  </si>
  <si>
    <t>Teresa Hernandez Gonzalez</t>
  </si>
  <si>
    <t>You Jin Kim</t>
  </si>
  <si>
    <t>Applied Linguistics</t>
  </si>
  <si>
    <t xml:space="preserve">Mohammadreza Fasihanifard </t>
  </si>
  <si>
    <t>Design and Verification of Opto-Mechanical Actuation for Tunable Filters</t>
  </si>
  <si>
    <t xml:space="preserve">Pantcho Stoyanov </t>
  </si>
  <si>
    <t xml:space="preserve">Anjan Bhowmick </t>
  </si>
  <si>
    <t xml:space="preserve">Jerin John </t>
  </si>
  <si>
    <t xml:space="preserve">M Umapathy </t>
  </si>
  <si>
    <t>Instrumentation and Control Engineering</t>
  </si>
  <si>
    <t>Toronto Metropolitan University</t>
  </si>
  <si>
    <t>Wilson Hernandez Varona</t>
  </si>
  <si>
    <t>Teaching in the Vortex: Everyday Violence and the Stories of Colombian Teachers</t>
  </si>
  <si>
    <t>GA 2.145</t>
  </si>
  <si>
    <t>Brad Nelson</t>
  </si>
  <si>
    <t>David Waddington</t>
  </si>
  <si>
    <t>Julie Corrigan</t>
  </si>
  <si>
    <t>Mitch McLarnon</t>
  </si>
  <si>
    <t>Trevor Norris</t>
  </si>
  <si>
    <t>Educational Studies</t>
  </si>
  <si>
    <t>Brock University</t>
  </si>
  <si>
    <t>Francis Boabang</t>
  </si>
  <si>
    <t>Refining Optimization Methods for Training Machine Learning Models and Their Utilization in Non-Mobile Tactile Internet-Based Robotic Surgical Procedures</t>
  </si>
  <si>
    <t>Marius Paraschivoiu</t>
  </si>
  <si>
    <t xml:space="preserve">Farnoosh Naderkhani </t>
  </si>
  <si>
    <t>Juergen Riling</t>
  </si>
  <si>
    <t>Yang Wang</t>
  </si>
  <si>
    <t>Bentahar Jamal</t>
  </si>
  <si>
    <t>Christian Gagné</t>
  </si>
  <si>
    <t>Computer Engineering</t>
  </si>
  <si>
    <t>Université Laval</t>
  </si>
  <si>
    <t>Dorian Jesse Fraser</t>
  </si>
  <si>
    <t>A Queer Archiviology: HIV and AIDS Media, Queer Genealogies and Expansive Possibilities in the New York State Council on the Arts Electronic Media and Film Memory Archive</t>
  </si>
  <si>
    <t>Art History</t>
  </si>
  <si>
    <t>EV 3.711</t>
  </si>
  <si>
    <t>Anne Whitelaw</t>
  </si>
  <si>
    <t>Cael M. Keegan</t>
  </si>
  <si>
    <t>Johanne Sloan</t>
  </si>
  <si>
    <t>Barbara Clausen</t>
  </si>
  <si>
    <t>Julie Hollenbach</t>
  </si>
  <si>
    <t>Art History and Contemporary Culture</t>
  </si>
  <si>
    <t>NSCAD University</t>
  </si>
  <si>
    <t>Samuel Little</t>
  </si>
  <si>
    <t>Miniaturized Engineering of Human Cells using Droplet Microfluidics</t>
  </si>
  <si>
    <t>GE110.00</t>
  </si>
  <si>
    <t>Brandon Helfield</t>
  </si>
  <si>
    <t>Elena Kuzmin</t>
  </si>
  <si>
    <t>Nawwaf Kharma</t>
  </si>
  <si>
    <t>Mojtaba Kahrizi</t>
  </si>
  <si>
    <t>Tania Konry</t>
  </si>
  <si>
    <t>Pharmaceutical Sciences</t>
  </si>
  <si>
    <t>Northeastern University</t>
  </si>
  <si>
    <t>Jiwei Zou</t>
  </si>
  <si>
    <t>Assessing Urban Overheating Under Climate Change through Representative Methods on Large Spatial and Temporal Scales</t>
  </si>
  <si>
    <t>Building Engineering</t>
  </si>
  <si>
    <t>EV 001.162</t>
  </si>
  <si>
    <t>Carly Ziter</t>
  </si>
  <si>
    <t>Ali Nazemi</t>
  </si>
  <si>
    <t>Bing Dong</t>
  </si>
  <si>
    <t xml:space="preserve"> Mechanical and Aerospace Engineering</t>
  </si>
  <si>
    <t>Syracuse University</t>
  </si>
  <si>
    <t>Léa Denieul Pinsky</t>
  </si>
  <si>
    <t>Mapping Cadastral Records as Evidence of Colonial Land Theft: A Kanehsata'kehró:non-backed Investigation into the Archives of Quebec’s Sulpician Priests</t>
  </si>
  <si>
    <t>Geography, Urban and Environmental Studies</t>
  </si>
  <si>
    <t>H1225-12</t>
  </si>
  <si>
    <t>Patrice Gaillardetz</t>
  </si>
  <si>
    <t>Sebastien Caquard</t>
  </si>
  <si>
    <t>Gavin Taylor</t>
  </si>
  <si>
    <t>Nicholas Blomley</t>
  </si>
  <si>
    <t xml:space="preserve">Zoltan Grossman </t>
  </si>
  <si>
    <t>Irene Hirt</t>
  </si>
  <si>
    <t>Geography and Environment</t>
  </si>
  <si>
    <t>Geneva School of Social Sciences</t>
  </si>
  <si>
    <t>Theodor Stojanov</t>
  </si>
  <si>
    <t>Locally Everywhere Production Cultures of Localization</t>
  </si>
  <si>
    <t>Film and Moving Image Studies</t>
  </si>
  <si>
    <t>EV 2.776</t>
  </si>
  <si>
    <t>Brian Lewis</t>
  </si>
  <si>
    <t>Marc Steinberg</t>
  </si>
  <si>
    <t>Charles Acland</t>
  </si>
  <si>
    <t>Joshua Neves</t>
  </si>
  <si>
    <t>William Straw</t>
  </si>
  <si>
    <t>Art History and Communication Studies</t>
  </si>
  <si>
    <t>Dena Shamsollahi</t>
  </si>
  <si>
    <t>Automated Progress Monitoring and Reporting for Construction Projects</t>
  </si>
  <si>
    <t>EV 011.119</t>
  </si>
  <si>
    <t>Lyes Kadem</t>
  </si>
  <si>
    <t>Osama Moselhi</t>
  </si>
  <si>
    <t>Amin Hammad</t>
  </si>
  <si>
    <t>Mazdak Nik-Bakht</t>
  </si>
  <si>
    <t>Sang Hyeok Han</t>
  </si>
  <si>
    <t>Jeff Rankin</t>
  </si>
  <si>
    <t>University of New Brunswick</t>
  </si>
  <si>
    <t>Farshad Rezaei</t>
  </si>
  <si>
    <t>Study of roof-mounted Vertical Axis Wind Turbines in different environments</t>
  </si>
  <si>
    <t>EV 1.162</t>
  </si>
  <si>
    <t>M. Reza Soleymani</t>
  </si>
  <si>
    <t>Charles Kiyanda</t>
  </si>
  <si>
    <t>Mojtaba Kheiri</t>
  </si>
  <si>
    <t>Marlène Sanjosé</t>
  </si>
  <si>
    <t>École de Technologie Supérieure</t>
  </si>
  <si>
    <t>Hillary Rowe</t>
  </si>
  <si>
    <t>Associations between blood pressure and sleep: A comprehensive examination of pediatric blood pressure measurement and objective sleep dimensions</t>
  </si>
  <si>
    <t>Angela Alberga</t>
  </si>
  <si>
    <t>Jennifer McGrath</t>
  </si>
  <si>
    <t>Paula Lago</t>
  </si>
  <si>
    <t>Jean-Philippe Gouin</t>
  </si>
  <si>
    <t>Catherine Davis</t>
  </si>
  <si>
    <t>Georgia Prevention Institute</t>
  </si>
  <si>
    <t>Medical College of Georgia - Augusta University</t>
  </si>
  <si>
    <t>Alaleh Iray Makvandi</t>
  </si>
  <si>
    <t>The Effects of Minimum Wage Increases on Employment and Average Wages of Affected Workers in Canada</t>
  </si>
  <si>
    <t>Economics</t>
  </si>
  <si>
    <t>H- 1154</t>
  </si>
  <si>
    <t>Szilvia Papai</t>
  </si>
  <si>
    <t>Jorgen Hansen</t>
  </si>
  <si>
    <t>Christian Sigouin</t>
  </si>
  <si>
    <t>Damba Lkhagvasuren</t>
  </si>
  <si>
    <t>Ian Irvine</t>
  </si>
  <si>
    <t>Michele Campolieti</t>
  </si>
  <si>
    <t>Management</t>
  </si>
  <si>
    <t>University of Toronto</t>
  </si>
  <si>
    <t>Ariany Marques Vieira</t>
  </si>
  <si>
    <t>Towards Rapid Reviews improvements: the key methodological challenges</t>
  </si>
  <si>
    <t>Health and Exercise Science</t>
  </si>
  <si>
    <t>AD 532.04</t>
  </si>
  <si>
    <t>Theresa Bianco</t>
  </si>
  <si>
    <t>Simon Bacon</t>
  </si>
  <si>
    <t>Maryse Fortin</t>
  </si>
  <si>
    <t>Lisa Kakinami</t>
  </si>
  <si>
    <t>Ivan Dario Florez Gomez</t>
  </si>
  <si>
    <t>Pediatrics</t>
  </si>
  <si>
    <t>University of Antioquia</t>
  </si>
  <si>
    <t xml:space="preserve">Mustafa Al Kayed </t>
  </si>
  <si>
    <t>Flow Characteristics of Transitions in Open Channels</t>
  </si>
  <si>
    <t>Samuel Li</t>
  </si>
  <si>
    <t>Zhi Chen</t>
  </si>
  <si>
    <t>Andreas Athienitis</t>
  </si>
  <si>
    <t>Jueyi Sui</t>
  </si>
  <si>
    <t>Environmental Engineering</t>
  </si>
  <si>
    <t>University of Northern British Columbia</t>
  </si>
  <si>
    <t>Sébastien Jessup</t>
  </si>
  <si>
    <t>Advancements in model combination and uncertainty quantification with applications in actuarial science</t>
  </si>
  <si>
    <t>Mathematics &amp; Statistics</t>
  </si>
  <si>
    <t>Tatyana Koreshkova</t>
  </si>
  <si>
    <t>Melina Mailhot</t>
  </si>
  <si>
    <t>Frederic Godin</t>
  </si>
  <si>
    <t>Yang Lu</t>
  </si>
  <si>
    <t>Jean-Philippe Boucher</t>
  </si>
  <si>
    <t>Anne-Sophie Charest</t>
  </si>
  <si>
    <t>Statistics</t>
  </si>
  <si>
    <t>Laval University</t>
  </si>
  <si>
    <t>Shujie Yan</t>
  </si>
  <si>
    <t>Multizone Modeling of Airborne Quanta Transmission and CO2based Ventilation Designs for Assessing Indoor Exposures</t>
  </si>
  <si>
    <t>Ferhat Khendek</t>
  </si>
  <si>
    <t>Xianming Zhang</t>
  </si>
  <si>
    <t>Hua Ge</t>
  </si>
  <si>
    <t>Jianshun Zhang</t>
  </si>
  <si>
    <t>Mechanical and Aerospace Engineering</t>
  </si>
  <si>
    <t>Hossein Yusefi</t>
  </si>
  <si>
    <t>Numerical Investigation of Ultrasound-Triggered Microbubble Contrast Agent Dynamics</t>
  </si>
  <si>
    <t>Physics</t>
  </si>
  <si>
    <t>SP 365.01</t>
  </si>
  <si>
    <t>Claudine Gauthier</t>
  </si>
  <si>
    <t>Hassan Rivaz</t>
  </si>
  <si>
    <t>Michael Kolios</t>
  </si>
  <si>
    <t>Mohamed Osman</t>
  </si>
  <si>
    <t>CityEnergy Suite: A Holistic Approach to Modeling Occupant Behavior, Electric Vehicle Charging, and Demand Response in Urban Environments</t>
  </si>
  <si>
    <t>Mohamed Ouf</t>
  </si>
  <si>
    <t>Luiz Lopes</t>
  </si>
  <si>
    <t>Ursula Eicker</t>
  </si>
  <si>
    <t>Kristen Cetin</t>
  </si>
  <si>
    <t>Civil and Environmental Engineering</t>
  </si>
  <si>
    <t>Michigan State University</t>
  </si>
  <si>
    <t>Viet Tra</t>
  </si>
  <si>
    <t>Data-driven Fault Detection and Diagnosis Frameworks for HVAC Systems using Probabilistic and Deep Generative Models</t>
  </si>
  <si>
    <t>Ghazanfarah Hafeez</t>
  </si>
  <si>
    <t>Nizar Bouguila</t>
  </si>
  <si>
    <t>Supervisor</t>
  </si>
  <si>
    <t>Bruno Lee</t>
  </si>
  <si>
    <t>Zachary Patterson</t>
  </si>
  <si>
    <t>Arash Mohammadi</t>
  </si>
  <si>
    <t>Carl Chalmers</t>
  </si>
  <si>
    <t>School of Computer Science</t>
  </si>
  <si>
    <t>Liverpool John Moores University</t>
  </si>
  <si>
    <t>715 Byrom Street, Liverpool</t>
  </si>
  <si>
    <t>Concordia Institute for Information Systems Engineering</t>
  </si>
  <si>
    <t>Stéfanie Tremblay</t>
  </si>
  <si>
    <t xml:space="preserve">Is white matter the weakest link? - Early detection of white matter changes with MRI </t>
  </si>
  <si>
    <t>AD 311</t>
  </si>
  <si>
    <t>Virginia Penhune</t>
  </si>
  <si>
    <t>Maxime Descoteaux</t>
  </si>
  <si>
    <t xml:space="preserve">Departement d'informatique </t>
  </si>
  <si>
    <t xml:space="preserve">Universite de Sherbrooke </t>
  </si>
  <si>
    <t xml:space="preserve">2500 boul de Universite </t>
  </si>
  <si>
    <t>Kyla Smith</t>
  </si>
  <si>
    <t>The Showcase Film and American Corporate Promotion at Mid-Centrury</t>
  </si>
  <si>
    <t>EV 2-776</t>
  </si>
  <si>
    <t>Haidee Wasson</t>
  </si>
  <si>
    <t>Andrew Burke</t>
  </si>
  <si>
    <t>English, University of Winnipeg</t>
  </si>
  <si>
    <t>Katie Russell</t>
  </si>
  <si>
    <t>Rick Prelinger</t>
  </si>
  <si>
    <t>Film and Digital Media</t>
  </si>
  <si>
    <t>University of California</t>
  </si>
  <si>
    <t>Mel Hoppeinheim Schoool of Cinema</t>
  </si>
  <si>
    <t>Emad Norouzi</t>
  </si>
  <si>
    <t>Finite element modeling of thermo-hydro-mechanical coupled processes in saturated and unsaturated frozen soils</t>
  </si>
  <si>
    <t>Friday, October 11, 2024</t>
  </si>
  <si>
    <t>EV011.119</t>
  </si>
  <si>
    <t>Biao Li</t>
  </si>
  <si>
    <t>Sixu Deng</t>
  </si>
  <si>
    <t>Chemical and Materials Engineering</t>
  </si>
  <si>
    <t>Adel Hanna</t>
  </si>
  <si>
    <t>Agus Pulung Sasmito</t>
  </si>
  <si>
    <t>Department of Mining and Materials Engineering</t>
  </si>
  <si>
    <t>3450 University St, FDA Bldg Room 115, Montreal, Qc, H3A 0E8</t>
  </si>
  <si>
    <t>Building, Civil and Environmental Engineering</t>
  </si>
  <si>
    <t>Po-Han Chen</t>
  </si>
  <si>
    <t>Arash Hosseini Gourabpasi</t>
  </si>
  <si>
    <t>BIM-Based Automated Fault Detection and Diagnosis in HVAC Systems Using Knowledge Models</t>
  </si>
  <si>
    <t>10:00 AM</t>
  </si>
  <si>
    <t>Fuzhan Nasiri</t>
  </si>
  <si>
    <t>Ahmad Jrade</t>
  </si>
  <si>
    <t>Department of Civil Engineering</t>
  </si>
  <si>
    <t>Masoumeh Zaare</t>
  </si>
  <si>
    <t xml:space="preserve">Beyond Access: Unpacking the Complexities of Hybrid PBL and EDI in STEM Education 
</t>
  </si>
  <si>
    <t>Miranda D'Amico</t>
  </si>
  <si>
    <t>Steven Shaw</t>
  </si>
  <si>
    <t>Diane Pesco</t>
  </si>
  <si>
    <t>Arpi Hamalian</t>
  </si>
  <si>
    <t>Cristyne Hebert</t>
  </si>
  <si>
    <t>University of Regina</t>
  </si>
  <si>
    <t>Ahmed Alagha</t>
  </si>
  <si>
    <t>Optimized Multi-Agent Deep Reinforcement Learning for Target Search and Localization</t>
  </si>
  <si>
    <t>1:00 PM</t>
  </si>
  <si>
    <t>EV 9.225</t>
  </si>
  <si>
    <t>Rodolfo Coutinho</t>
  </si>
  <si>
    <t>Rabeb Mizouni</t>
  </si>
  <si>
    <t>Co-Supervisor</t>
  </si>
  <si>
    <t>Computer Science, Khalifa University</t>
  </si>
  <si>
    <t>Shakti Singh</t>
  </si>
  <si>
    <t xml:space="preserve">Farnoosh Naderkhani  </t>
  </si>
  <si>
    <t xml:space="preserve">Georges Kaddoum </t>
  </si>
  <si>
    <t xml:space="preserve">Département de génie électrique           </t>
  </si>
  <si>
    <t>ETS Montreal</t>
  </si>
  <si>
    <t xml:space="preserve">Somaiyeh Charoughchi </t>
  </si>
  <si>
    <t xml:space="preserve">Molecular Doping of Organic Semiconductors: Role of Steric Hindrance </t>
  </si>
  <si>
    <t>Rafik Naccache</t>
  </si>
  <si>
    <t xml:space="preserve">Ingo Salzmann </t>
  </si>
  <si>
    <t>Pat Forgione</t>
  </si>
  <si>
    <t>Ayse Turak</t>
  </si>
  <si>
    <t>Valter Zazubovits</t>
  </si>
  <si>
    <t>Christine DeWolf</t>
  </si>
  <si>
    <t>Dmytro Perepichka</t>
  </si>
  <si>
    <t>Meisam Kheradpisheh</t>
  </si>
  <si>
    <t>Prediction of In-Plane and Out-of-Plane Defects in Steered Prepreg Tape during Automated Fiber Placement: Experimental and Analytical Modeling</t>
  </si>
  <si>
    <t>Mechanical, Industrial and Aerospace Engineering</t>
  </si>
  <si>
    <t>Gangadhara Prusty</t>
  </si>
  <si>
    <t>Mechanical and Manufacturing Engineering</t>
  </si>
  <si>
    <t>University of New South Wales</t>
  </si>
  <si>
    <t>Elif Deniz</t>
  </si>
  <si>
    <t>Formalization of Partial Differential Equations using HOL Theorem Proving</t>
  </si>
  <si>
    <t>9:00 AM</t>
  </si>
  <si>
    <t>Sofiene Tahar</t>
  </si>
  <si>
    <t>Computer Science and Software Engineering</t>
  </si>
  <si>
    <t>Dongyu Qiu</t>
  </si>
  <si>
    <t>Yan Liu</t>
  </si>
  <si>
    <t>Temur Kutsia</t>
  </si>
  <si>
    <t>Research Institute for Symbolic Computation</t>
  </si>
  <si>
    <t>Johannes Kepler University Linz</t>
  </si>
  <si>
    <t xml:space="preserve">Altenbergerstea 69 Linz, Austria </t>
  </si>
  <si>
    <t>Arezoo Banihashem</t>
  </si>
  <si>
    <t xml:space="preserve">Essays on Labour Supply and Government Policy </t>
  </si>
  <si>
    <t>H1154</t>
  </si>
  <si>
    <t>Huan Xie</t>
  </si>
  <si>
    <t>Jan Victor Dee</t>
  </si>
  <si>
    <t xml:space="preserve">Gabrielle Vasey </t>
  </si>
  <si>
    <t>Nizamul Islam</t>
  </si>
  <si>
    <t>Luxembourg Institute of Socio-Economic Research</t>
  </si>
  <si>
    <t>LISER</t>
  </si>
  <si>
    <t>11, Porte des Sciences, Maison des Sciences Humaines - L-4366 Esch-sur-Alzette/Belval,  Luxembourg</t>
  </si>
  <si>
    <t>Mohammed Khasawneh</t>
  </si>
  <si>
    <t>Machine Learning-Driven Strategies for Efficient Traffic Congestion Management</t>
  </si>
  <si>
    <t>Anjali Awasthi</t>
  </si>
  <si>
    <t>Farnoosh Naderkhani</t>
  </si>
  <si>
    <t>Golam Kabir</t>
  </si>
  <si>
    <t>Industrial Systems Engineering</t>
  </si>
  <si>
    <t xml:space="preserve">University of Regina </t>
  </si>
  <si>
    <t xml:space="preserve">Sima Ataei </t>
  </si>
  <si>
    <t>Low-Shot Learning of Substrate Specificity on Transmembrane Transport Proteins</t>
  </si>
  <si>
    <t>Claudio Contardo</t>
  </si>
  <si>
    <t>Simone Brugiapaglia</t>
  </si>
  <si>
    <t>Igor Jurisica</t>
  </si>
  <si>
    <t xml:space="preserve">Katherine Pauls </t>
  </si>
  <si>
    <t xml:space="preserve">Early Childhood Educators’ Perspectives on Love and Care </t>
  </si>
  <si>
    <t>FG 5.225</t>
  </si>
  <si>
    <t>Nathalie Rothschild</t>
  </si>
  <si>
    <t>Sandra Chang-Kredl</t>
  </si>
  <si>
    <t>Harriet Petrakos</t>
  </si>
  <si>
    <t>Nina Howe</t>
  </si>
  <si>
    <t>Sandra Della Porta</t>
  </si>
  <si>
    <t>Sepanta Mandegarian</t>
  </si>
  <si>
    <t>Impact Behavior of Hybrid Thermoplastic Composite Laminates and Sandwich Panels</t>
  </si>
  <si>
    <t>Martin Pugh</t>
  </si>
  <si>
    <t>Reza Vaziri</t>
  </si>
  <si>
    <t>The University of British Columbia</t>
  </si>
  <si>
    <t>Wei Liu</t>
  </si>
  <si>
    <t>Understanding and Locating Quality Issues in the Database Access Code of Database-Backed Applications</t>
  </si>
  <si>
    <t>Tse-Hsun Peter Chen</t>
  </si>
  <si>
    <t>Weiyi Shang</t>
  </si>
  <si>
    <t>Joey Paquet</t>
  </si>
  <si>
    <t>Shin Hwei Tan</t>
  </si>
  <si>
    <t>Cor-Paul Bezemer</t>
  </si>
  <si>
    <t>University of Alberta</t>
  </si>
  <si>
    <t>Stephanie He</t>
  </si>
  <si>
    <t>Focused ultrasound-guided delivery of microRNA-126 to endothelial cells in in vitro and ex vivo models</t>
  </si>
  <si>
    <t>GE110</t>
  </si>
  <si>
    <t xml:space="preserve">Saurabh Maiti </t>
  </si>
  <si>
    <t>Jung Oh</t>
  </si>
  <si>
    <t>Alisa Piekny</t>
  </si>
  <si>
    <t>François Yu</t>
  </si>
  <si>
    <t>Radiology, Radio-Oncology and Nuclear Medicine</t>
  </si>
  <si>
    <t>Université de Montréal</t>
  </si>
  <si>
    <t xml:space="preserve">Mouna Nakkar </t>
  </si>
  <si>
    <t>Lightweight Authentication for Edge Computing</t>
  </si>
  <si>
    <t>Riham AlTawy</t>
  </si>
  <si>
    <t>Abdessamad Ben Hamza</t>
  </si>
  <si>
    <t>Walaa Hamouda</t>
  </si>
  <si>
    <t>Nora Boulahia-Cuppens</t>
  </si>
  <si>
    <t>Computer and Software Engineering</t>
  </si>
  <si>
    <t>Polytechnique Montreal</t>
  </si>
  <si>
    <t>nora.boulahia-cuppens@polymtl.ca</t>
  </si>
  <si>
    <t>Mehran Attar</t>
  </si>
  <si>
    <t>Data-Driven Methods for The Safety and Security of Constrained Cyber-Physical Systems</t>
  </si>
  <si>
    <t>Rabindranath Raut</t>
  </si>
  <si>
    <t>Walter Lucia</t>
  </si>
  <si>
    <t>Shahin Hashtrudi Zad</t>
  </si>
  <si>
    <t>Rastko Selmic</t>
  </si>
  <si>
    <t>Davide Martino Raimondo</t>
  </si>
  <si>
    <t>Department of Engineering and Architecture</t>
  </si>
  <si>
    <t>University of Trieste</t>
  </si>
  <si>
    <t>Via Valerio 10, 34127 Trieste, Italy</t>
  </si>
  <si>
    <t>Diana Marcela Torres Molano</t>
  </si>
  <si>
    <t>Mujeres Colombianas y Arte Denunciante: Collective Resistance, Community Safeguarding and Memory-Making (2010-2024)</t>
  </si>
  <si>
    <t>EV 6.421</t>
  </si>
  <si>
    <t>Peter Rist</t>
  </si>
  <si>
    <t>Balbir Singh</t>
  </si>
  <si>
    <t>Nayrouz Abu Hatoum</t>
  </si>
  <si>
    <t>Analays Alvarez Hernandez</t>
  </si>
  <si>
    <t>Susana Vargas Cervantes</t>
  </si>
  <si>
    <t>Journalism and Communication</t>
  </si>
  <si>
    <t>Carleton University</t>
  </si>
  <si>
    <t>Hadis Montazeri Nejad</t>
  </si>
  <si>
    <t>Thermodynamic and environmental analysis of heat and power generation using renewable fuels</t>
  </si>
  <si>
    <t>S-ER 1431-39</t>
  </si>
  <si>
    <t>Ahmad Arabkoohsar</t>
  </si>
  <si>
    <t>Civil and Mechanical Engineering</t>
  </si>
  <si>
    <t>Technical University of Denmark</t>
  </si>
  <si>
    <t>Anker Engelunds Vej 101, 2800 Kongens Lyngby</t>
  </si>
  <si>
    <t>Jonathan Cole</t>
  </si>
  <si>
    <t>Impacts of Anthropogenic Land Transformation on Habitat Amount, Fragmentation, and Connectivity in the Adirondack-to-Laurentians (A2L) Transboundary Wildlife Linkage: Implications for Conservation and Ecological Restoration</t>
  </si>
  <si>
    <t>Geography, Planning and Environment</t>
  </si>
  <si>
    <t>H 1269-3</t>
  </si>
  <si>
    <t>Pedro Peres-Neto</t>
  </si>
  <si>
    <t>Jochen Jaeger</t>
  </si>
  <si>
    <t>Robert Weladji</t>
  </si>
  <si>
    <t>Jeff Bowman</t>
  </si>
  <si>
    <t>Angela Kross</t>
  </si>
  <si>
    <t>Richard Pither</t>
  </si>
  <si>
    <t>National Wildlife Research Centre</t>
  </si>
  <si>
    <t>Environment and Climate Change Canada</t>
  </si>
  <si>
    <t>Saman Zarbakhsh</t>
  </si>
  <si>
    <t>Advanced Multifunctional Antenna Design Using Transparent Structures for Aerial and Space Applications</t>
  </si>
  <si>
    <t>EV002.301</t>
  </si>
  <si>
    <t xml:space="preserve">Luis Amador Jimenez </t>
  </si>
  <si>
    <t>Abdel Sebak</t>
  </si>
  <si>
    <t>Ahmed Kishk</t>
  </si>
  <si>
    <t>Christopher W. Trueman</t>
  </si>
  <si>
    <t>Puyan Mojabi</t>
  </si>
  <si>
    <t>Department of Electrical and Computer Engineering</t>
  </si>
  <si>
    <t>Meisam Kheradpished</t>
  </si>
  <si>
    <t xml:space="preserve">Gangadhara Prusty </t>
  </si>
  <si>
    <t>UNSW SYDNEY NSW 2052 AUSTRALIA</t>
  </si>
  <si>
    <t>Sarah Farahdel</t>
  </si>
  <si>
    <t>Design of a Systematic Comprehensive Integrative Indicator-based-Sustainability Assessment Framework for Organizations</t>
  </si>
  <si>
    <t xml:space="preserve">Information Systems Engineering </t>
  </si>
  <si>
    <t>Chun Wang</t>
  </si>
  <si>
    <t>Ali Akgunduz</t>
  </si>
  <si>
    <t>Maryam Darvish</t>
  </si>
  <si>
    <t>Department of Operations and Decision Systems</t>
  </si>
  <si>
    <t>University of Laval</t>
  </si>
  <si>
    <t>2325 Rue de l'Université, Québec, QC G1V 0A6</t>
  </si>
  <si>
    <t>Dilara Baysal</t>
  </si>
  <si>
    <t>The Making of Management Machine: Subjectivity, Desire, and Living Labour</t>
  </si>
  <si>
    <t>Social and Cultural Analysis</t>
  </si>
  <si>
    <t>H 1120</t>
  </si>
  <si>
    <t>Zhifan Lou</t>
  </si>
  <si>
    <t>Beverley Best</t>
  </si>
  <si>
    <t>Christopher Hurl</t>
  </si>
  <si>
    <t>Alessandra Renzi</t>
  </si>
  <si>
    <t>Nick Dyer-Witheford</t>
  </si>
  <si>
    <t>Information and Media Studies, Western University</t>
  </si>
  <si>
    <t>James Compton</t>
  </si>
  <si>
    <t>Information and Media Studies</t>
  </si>
  <si>
    <t>Western University</t>
  </si>
  <si>
    <t>Sociology and Anthropology</t>
  </si>
  <si>
    <t>Md Hasib Zunair</t>
  </si>
  <si>
    <t>Learning Contextual Vision Representations via Masking</t>
  </si>
  <si>
    <t>Tiberiu Popa</t>
  </si>
  <si>
    <t>Mohamed Cheriet</t>
  </si>
  <si>
    <t>Génie des systèmes</t>
  </si>
  <si>
    <t>École de technologie supérieure ETS Montreal</t>
  </si>
  <si>
    <t>Yuanliang Li</t>
  </si>
  <si>
    <t>Deep Reinforcement Learning-based Automated Penetration Testing for Active Distribution Networks</t>
  </si>
  <si>
    <t>Yiming Xiao</t>
  </si>
  <si>
    <t>Suryadipta Majumdar</t>
  </si>
  <si>
    <t>Yufei Tang</t>
  </si>
  <si>
    <t>Electrical Engineering and Computer Science</t>
  </si>
  <si>
    <t>Florida Atlantic University</t>
  </si>
  <si>
    <t>Nikola Stepić</t>
  </si>
  <si>
    <t>Queer City Film: Experimental Cinema, Urban Life and the Erotics of Visibility</t>
  </si>
  <si>
    <t xml:space="preserve">Humanities </t>
  </si>
  <si>
    <t>LB 362</t>
  </si>
  <si>
    <t xml:space="preserve">Jesse Arseneault </t>
  </si>
  <si>
    <t>Catherine Russell</t>
  </si>
  <si>
    <t>Danielle Bobker</t>
  </si>
  <si>
    <t xml:space="preserve">Marcie Frank </t>
  </si>
  <si>
    <t>John Potvin</t>
  </si>
  <si>
    <t>Amy Villarejo</t>
  </si>
  <si>
    <t>Film, Television and Digital Arts</t>
  </si>
  <si>
    <t xml:space="preserve">University of South California </t>
  </si>
  <si>
    <t>Centre for Interdisciplinary Studies in Society and Culture</t>
  </si>
  <si>
    <t>Mostafa Sharifzadeh</t>
  </si>
  <si>
    <t>Simplifying Interpretation of Ultrasound Imaging: Deep Learning Approaches for Phase Aberration Correction and Automatic Segmentation</t>
  </si>
  <si>
    <t>EV2.184</t>
  </si>
  <si>
    <t>Habib Benali</t>
  </si>
  <si>
    <t>Roger Zemp</t>
  </si>
  <si>
    <t>Biomedical Engineering</t>
  </si>
  <si>
    <t xml:space="preserve">Paula Bath </t>
  </si>
  <si>
    <t>Mapping Resonance:  Tracing the Senses Communicating in the Spaces Between Deaf and Hearing People</t>
  </si>
  <si>
    <t xml:space="preserve">H-1120 </t>
  </si>
  <si>
    <t>Martin French</t>
  </si>
  <si>
    <t>David Howes</t>
  </si>
  <si>
    <t>Diane Querrien</t>
  </si>
  <si>
    <t>Matthew Unger</t>
  </si>
  <si>
    <t>Valerie De Courville Nicol</t>
  </si>
  <si>
    <t>Stephanie Loveless</t>
  </si>
  <si>
    <t>Center for Deep Listening, RPI</t>
  </si>
  <si>
    <t>Rensselaer Polytechnic Institute</t>
  </si>
  <si>
    <t>Doris Ngandjou Kouyem</t>
  </si>
  <si>
    <t>Essays in Macroeconomics and Labour Mobility</t>
  </si>
  <si>
    <t>H 1154</t>
  </si>
  <si>
    <t>Axel Watanabe</t>
  </si>
  <si>
    <t>Paul Gomme</t>
  </si>
  <si>
    <t>Gabrielle Vasey</t>
  </si>
  <si>
    <t>Panos Margaris</t>
  </si>
  <si>
    <t>Minjoon Lee</t>
  </si>
  <si>
    <t>1125 Colonel By Drive Ottawa, ON  K1S 5B6</t>
  </si>
  <si>
    <t>Angat Pal Singh Bhatia</t>
  </si>
  <si>
    <t>Automated Planning and Scheduling Method for Modular Construction Manufacturing</t>
  </si>
  <si>
    <t>EV002.184</t>
  </si>
  <si>
    <t>Christian Moreau</t>
  </si>
  <si>
    <t>Ming Yuan Chen</t>
  </si>
  <si>
    <t>Farook Hamzeh</t>
  </si>
  <si>
    <t>7-287 Donadeo Innovation Centre for Engineering, 9211 116 St, Edmonton, T6G 2H5</t>
  </si>
  <si>
    <t>Aparna Rajput</t>
  </si>
  <si>
    <t>Quasi-compactness of the Frobenius-Perron operator for two classes of interval maps</t>
  </si>
  <si>
    <t>Mathematics and Statistics</t>
  </si>
  <si>
    <t>Pablo Bianucci</t>
  </si>
  <si>
    <t>Pawel Gora</t>
  </si>
  <si>
    <t>Jason Bramburger</t>
  </si>
  <si>
    <t>Arno Berger</t>
  </si>
  <si>
    <t>Mathematical and Statistical Sciences</t>
  </si>
  <si>
    <t>Edmonton, T6G 2H5</t>
  </si>
  <si>
    <t>Zhikun Chen</t>
  </si>
  <si>
    <t>Microplastic Entrainment in Ice Formations and Their Electrochemical Removal from Water</t>
  </si>
  <si>
    <t>Michel Trudeau</t>
  </si>
  <si>
    <t>Maria Elektorowicz</t>
  </si>
  <si>
    <t>Hui Peng</t>
  </si>
  <si>
    <t>Department of Chemistry</t>
  </si>
  <si>
    <t>Ali Mohebbi</t>
  </si>
  <si>
    <t>Doubly Selective Channel Estimation Techniques for the Next Generation Wireless Communication Systems</t>
  </si>
  <si>
    <t>Susan Liscouet-Hanke</t>
  </si>
  <si>
    <t>Omair Ahmad</t>
  </si>
  <si>
    <t>Yousef Shayan</t>
  </si>
  <si>
    <t>M.N.S. Swamy</t>
  </si>
  <si>
    <t>Xianbin Wang</t>
  </si>
  <si>
    <t xml:space="preserve"> 1151 Richmond Street, London, Ontario, Canada, N6A 3K7 </t>
  </si>
  <si>
    <t>Ali Mohammad Lavasani</t>
  </si>
  <si>
    <t>Computational Geometry and Online Algorithms</t>
  </si>
  <si>
    <t>ER-1102</t>
  </si>
  <si>
    <t>Denis Pankratov</t>
  </si>
  <si>
    <t>Lata Narayanan</t>
  </si>
  <si>
    <t>Stephane Durocher</t>
  </si>
  <si>
    <t>Kelly Norah Drukker</t>
  </si>
  <si>
    <t>Naming the Traces: (Re)Constructing an Irish-Canadian Family Narrative of Emigration, Place-Making, and Return</t>
  </si>
  <si>
    <t>LB 1019</t>
  </si>
  <si>
    <t>Barbara Lorenzkowski</t>
  </si>
  <si>
    <t>Stephanie Bolster</t>
  </si>
  <si>
    <t>Norman Ravvin</t>
  </si>
  <si>
    <t>Nessa Cronin</t>
  </si>
  <si>
    <t>Julija Sukys</t>
  </si>
  <si>
    <t>English</t>
  </si>
  <si>
    <t>University of Texas at Austin</t>
  </si>
  <si>
    <t>Siming Xie</t>
  </si>
  <si>
    <t>Social Interaction and Cultural Activities: A Theoretical and Empirical Analysis of Friendship Networks</t>
  </si>
  <si>
    <t>Wei Sun</t>
  </si>
  <si>
    <t>Ming Li</t>
  </si>
  <si>
    <t>Julius Owusu</t>
  </si>
  <si>
    <t>Vincent Boucher</t>
  </si>
  <si>
    <t>Seydeh Nazanin Afrasiabi</t>
  </si>
  <si>
    <t>Grid and Inverter-Fed Induction Machine Emulation</t>
  </si>
  <si>
    <t>EV 2.184</t>
  </si>
  <si>
    <t>Raghav Khanna</t>
  </si>
  <si>
    <t>University of Toledo</t>
  </si>
  <si>
    <t>2801 W. Bancroft St., Toledo, OH 43606</t>
  </si>
  <si>
    <t xml:space="preserve">
Alexandra (Ali) Kenefick</t>
  </si>
  <si>
    <t>Making/Meat/Matter</t>
  </si>
  <si>
    <t xml:space="preserve">Individualized Program </t>
  </si>
  <si>
    <t>Nayrouz Abu-Hatoum</t>
  </si>
  <si>
    <t>Mark Watson</t>
  </si>
  <si>
    <t>Christopher Moore</t>
  </si>
  <si>
    <t>Jordan Lebel</t>
  </si>
  <si>
    <t>David Szanto</t>
  </si>
  <si>
    <t xml:space="preserve">Food Studies </t>
  </si>
  <si>
    <t>George Brown College</t>
  </si>
  <si>
    <t>Zahra Alinia</t>
  </si>
  <si>
    <t xml:space="preserve">Interfacial behavior and 2D self-assembly of heteroatom-doped  π-conjugated surfactants </t>
  </si>
  <si>
    <t>Louis Cuccia</t>
  </si>
  <si>
    <t>Ingo Salzmann</t>
  </si>
  <si>
    <t>Matthew Paige</t>
  </si>
  <si>
    <t>110 Science Place, University of Saskatchewan, Saskatoon, S7N 5C9 Saskatchewan, Canada</t>
  </si>
  <si>
    <t>Bettina Koschade</t>
  </si>
  <si>
    <t>A House To Call Home: Housing, Governance, and Wellbeing in Nunavik</t>
  </si>
  <si>
    <t>H1220</t>
  </si>
  <si>
    <t>Jean-Francois Mayer</t>
  </si>
  <si>
    <t>Daniel Salee</t>
  </si>
  <si>
    <t>Political Science</t>
  </si>
  <si>
    <t>Caroline Desbiens</t>
  </si>
  <si>
    <t>Carole Levesque</t>
  </si>
  <si>
    <t>Donna Patrick</t>
  </si>
  <si>
    <t xml:space="preserve">Carleton University </t>
  </si>
  <si>
    <t>Aliénor Stahl</t>
  </si>
  <si>
    <t>Combining Environmental Factors and Species Co-occurrence Patterns to Predict Species Abundance and Community Biomass: Method Development and Validation in Ontario Lakes</t>
  </si>
  <si>
    <t>SP 457.03</t>
  </si>
  <si>
    <t>Eric Pedersen</t>
  </si>
  <si>
    <t>Nicola Smith</t>
  </si>
  <si>
    <t>James Grant</t>
  </si>
  <si>
    <t>Dylan Fraser</t>
  </si>
  <si>
    <t>Cindy Chu</t>
  </si>
  <si>
    <t>Ecology and Evolutionary Biology</t>
  </si>
  <si>
    <t>Theodore Potsis</t>
  </si>
  <si>
    <t xml:space="preserve">Computational Modeling of Wind Flow and Wind-Induced Loads on Low Buildings </t>
  </si>
  <si>
    <t>Carol Fung</t>
  </si>
  <si>
    <t>Theodore Stathopoulos</t>
  </si>
  <si>
    <t>Hoi Dick Ng</t>
  </si>
  <si>
    <t>Anjan Bhowmick</t>
  </si>
  <si>
    <t>Ashraf A. El Damatty</t>
  </si>
  <si>
    <t>Spencer Engineering Building, Room SEB 3081, London, Ontario</t>
  </si>
  <si>
    <t>Weiyu Gao</t>
  </si>
  <si>
    <t>Analyzing Cryptocurrency Market: Event Studies and Pricing Factors</t>
  </si>
  <si>
    <t>MB 11.101/103</t>
  </si>
  <si>
    <t>Denis Schweizer</t>
  </si>
  <si>
    <t>Gregory Gadzinski</t>
  </si>
  <si>
    <t>Thomas Walker</t>
  </si>
  <si>
    <t>Maher Kooli</t>
  </si>
  <si>
    <t>Zhenyu Wu</t>
  </si>
  <si>
    <t xml:space="preserve">181 Freedman Crescent, Winnipeg, Manitoba R3T 5V4             </t>
  </si>
  <si>
    <t>Business Administration</t>
  </si>
  <si>
    <t>Asiye Baghbani</t>
  </si>
  <si>
    <t>Advancing Short-term Bus Passenger Flow Prediction with Graph Neural Network Models</t>
  </si>
  <si>
    <t>Ali Ayub</t>
  </si>
  <si>
    <t>Filipe Rodrigues</t>
  </si>
  <si>
    <t>Department of Technology, Management and Economics Intelligent Transportation Systems</t>
  </si>
  <si>
    <t xml:space="preserve">Technical University of Denmark (DTU) </t>
  </si>
  <si>
    <t>Akademivej, 358, 177, 2800 Kgs. Lyngby,Denmark</t>
  </si>
  <si>
    <t>Ahmadreza Abazari</t>
  </si>
  <si>
    <t>EV-based Load-altering Attacks and their Impacts on the Stability of Power Grids</t>
  </si>
  <si>
    <t xml:space="preserve">via Zoom </t>
  </si>
  <si>
    <t>Hamid Taghavifar</t>
  </si>
  <si>
    <t>Khalil El-Khatib</t>
  </si>
  <si>
    <t>University of Ontario Institute of Technology</t>
  </si>
  <si>
    <t>Shubham Bhagat</t>
  </si>
  <si>
    <t>Probing Microstructure and Optical Properties of Organic Semiconductor Thin Films</t>
  </si>
  <si>
    <t xml:space="preserve">SP 367.07 </t>
  </si>
  <si>
    <t>Laszlo Kalman</t>
  </si>
  <si>
    <t>Fabio Cicoira</t>
  </si>
  <si>
    <t>Chemical Engineering</t>
  </si>
  <si>
    <t>Department of Chem. Engg. , Polytechnique Montreal, CP 6079 Succ. Centre Ville, Montreal, Quebec, H3T 1J4</t>
  </si>
  <si>
    <t>Jessica Murphy</t>
  </si>
  <si>
    <t xml:space="preserve">Markers of regional subcutaneous adipose tissue (dys)function in childhood-onset versus adult-onset obesity before and after weight loss
</t>
  </si>
  <si>
    <t xml:space="preserve">AD-311 </t>
  </si>
  <si>
    <t>Grant Brown</t>
  </si>
  <si>
    <t>Sylvia Santosa</t>
  </si>
  <si>
    <t>Jose Morais</t>
  </si>
  <si>
    <t>Gareth Lim</t>
  </si>
  <si>
    <t>Medicine</t>
  </si>
  <si>
    <t>Ali Alizadeh Mansouri</t>
  </si>
  <si>
    <t>Models and Algorithms for Concept Drift Detection, Adaptation, and Resolution in Streaming Data</t>
  </si>
  <si>
    <t>Nematollaah Shiri</t>
  </si>
  <si>
    <t>Wahab Hamou-Lhadj</t>
  </si>
  <si>
    <t>Adam Krzyzak</t>
  </si>
  <si>
    <t>Benjamin Fung</t>
  </si>
  <si>
    <t>Information Studies</t>
  </si>
  <si>
    <t xml:space="preserve">McGill University </t>
  </si>
  <si>
    <t>Xue Bin</t>
  </si>
  <si>
    <t>Functional Studies of Protein Assemblies involved in Bacterial Siderophore Biosynthesis</t>
  </si>
  <si>
    <t xml:space="preserve">SP 265.29 </t>
  </si>
  <si>
    <t>Malcolm Whiteway</t>
  </si>
  <si>
    <t>Isabelle Benoit-Gelber</t>
  </si>
  <si>
    <t>David Kwan</t>
  </si>
  <si>
    <t>Charles Calmettes</t>
  </si>
  <si>
    <t>Biochemistry</t>
  </si>
  <si>
    <t>INRS Centre Armand Frappier Santé Biotechnologie</t>
  </si>
  <si>
    <t>Cynthia Melhem</t>
  </si>
  <si>
    <t>Essays on Human Capital Management Disclosure</t>
  </si>
  <si>
    <t>MB11.101/103</t>
  </si>
  <si>
    <t>Linda Dyer</t>
  </si>
  <si>
    <t>Rucsandra Moldovan</t>
  </si>
  <si>
    <t>Wenxia Ge</t>
  </si>
  <si>
    <t>Telfer School of Management - Department of Ac counting</t>
  </si>
  <si>
    <t xml:space="preserve">University of Ottawa </t>
  </si>
  <si>
    <t>Farshid Effaty</t>
  </si>
  <si>
    <t>Mechanochemically enabled methods for sustainable and scalable synthesis of small molecules and functional materials</t>
  </si>
  <si>
    <t>GE 110</t>
  </si>
  <si>
    <t>Gregor Kos</t>
  </si>
  <si>
    <t>Tomislav Friščić</t>
  </si>
  <si>
    <t>University of Birmingham, UK</t>
  </si>
  <si>
    <t>Duncan Browne</t>
  </si>
  <si>
    <t>School of Pharmacy</t>
  </si>
  <si>
    <t>University College London, UK</t>
  </si>
  <si>
    <t xml:space="preserve">Elie Neghawi </t>
  </si>
  <si>
    <t>Developing UMAC: A Unified Model-Agnostic Computation Process for Enhancing Machine Learning Explainability</t>
  </si>
  <si>
    <t>EV 2.301</t>
  </si>
  <si>
    <t>Glenn Cowan</t>
  </si>
  <si>
    <t>Marin Litoiu</t>
  </si>
  <si>
    <t>School of Information Technology</t>
  </si>
  <si>
    <t>York University</t>
  </si>
  <si>
    <t>Ningsheng Zhao</t>
  </si>
  <si>
    <t>Informative Machine Learning Model Explanation Techniques</t>
  </si>
  <si>
    <t>Lan Lin</t>
  </si>
  <si>
    <t>Jia Yuan Yu</t>
  </si>
  <si>
    <t>Yong Zeng</t>
  </si>
  <si>
    <t>Kim Khoa Nguyen</t>
  </si>
  <si>
    <t>Electrical Engineering</t>
  </si>
  <si>
    <t>Kritika Bharti</t>
  </si>
  <si>
    <t>Investigating the regulation of Arabidopsis stomatal development by ABA</t>
  </si>
  <si>
    <t>Jin Suk Lee</t>
  </si>
  <si>
    <t>Madoka Gray-Mitsumune</t>
  </si>
  <si>
    <t>Patrick Gulick</t>
  </si>
  <si>
    <t>Marcus Samuel</t>
  </si>
  <si>
    <t>Biological Sciences</t>
  </si>
  <si>
    <t xml:space="preserve">University of Calgary </t>
  </si>
  <si>
    <t>Jennifer Beaudoin</t>
  </si>
  <si>
    <t>Listening to what matters most: A participatory action-based exploration of student perspectives with regards to the social aspects of school climateListening to what matters most: A participatory action-based exploration of student per with regards to the social aspects of school climate</t>
  </si>
  <si>
    <t>FG 5-345</t>
  </si>
  <si>
    <t>Elsa Lo</t>
  </si>
  <si>
    <t>Lisa Starr</t>
  </si>
  <si>
    <t>University of Lethbridge</t>
  </si>
  <si>
    <t>Emmanuel Sekyere Osei Mireku</t>
  </si>
  <si>
    <t>Semi-Robust Risk Minimizing Hedging Strategies</t>
  </si>
  <si>
    <t>LB 921.04</t>
  </si>
  <si>
    <t xml:space="preserve">Yuan Yi </t>
  </si>
  <si>
    <t>History</t>
  </si>
  <si>
    <t>Xiaowen Zhou</t>
  </si>
  <si>
    <t>Frédéric Godin</t>
  </si>
  <si>
    <t>Clarence Simard</t>
  </si>
  <si>
    <t>Université du Québec à Montreal (UQAM)</t>
  </si>
  <si>
    <t>Olusola Olajide</t>
  </si>
  <si>
    <t>Multilevel Assessment of the Role of Moisture and Temperature in ASR-induced Expansion and Deterioration</t>
  </si>
  <si>
    <t>via Zoom</t>
  </si>
  <si>
    <t>Michelle Nokken</t>
  </si>
  <si>
    <t>Leandro Francisco Moretti Sanchez</t>
  </si>
  <si>
    <t>Civil Engineering, University of Ottawa</t>
  </si>
  <si>
    <t>Mamoun Medraj</t>
  </si>
  <si>
    <t>Kevin J. Folliard</t>
  </si>
  <si>
    <t>Civil, Architectural and Environmental Engineering</t>
  </si>
  <si>
    <t>The University of Texas at Austin</t>
  </si>
  <si>
    <t xml:space="preserve">Po-Han Chen </t>
  </si>
  <si>
    <t>Sana Ahmadi</t>
  </si>
  <si>
    <t>Scaling up Machine Learning Models for fMRI Brain Encoding</t>
  </si>
  <si>
    <t>Pierre Lune Bellec</t>
  </si>
  <si>
    <t>Department of Psychology, Université de Montréal</t>
  </si>
  <si>
    <t>Cyril Pernet</t>
  </si>
  <si>
    <t>Neurobiology Research Unit</t>
  </si>
  <si>
    <t>Copenhagen University Hospital</t>
  </si>
  <si>
    <t>Sajjad Pourali</t>
  </si>
  <si>
    <t>Uncovering Privacy and Security Issues in Android Apps at Scale Through Comprehensive Dynamic Analysis</t>
  </si>
  <si>
    <t>V 3.309</t>
  </si>
  <si>
    <t>Mohammad Mannan</t>
  </si>
  <si>
    <t>Jeremy Clark</t>
  </si>
  <si>
    <t>Srdjan Capkun</t>
  </si>
  <si>
    <t>ETH Zurich, Switzerland</t>
  </si>
  <si>
    <t>Arsenio Paez</t>
  </si>
  <si>
    <t>Sleep, Aging, and Alzheimer’s Disease: From Neural Mechanisms To Exercise Interventions</t>
  </si>
  <si>
    <t>Health, Kinesiology and Applied Physiology</t>
  </si>
  <si>
    <t xml:space="preserve">AD 333 </t>
  </si>
  <si>
    <t>Peter John Darlington</t>
  </si>
  <si>
    <t>Thien Thanh Dang Vu</t>
  </si>
  <si>
    <t>Narlon Silva</t>
  </si>
  <si>
    <t>Louis Bherer</t>
  </si>
  <si>
    <t>Geradine Rauchs</t>
  </si>
  <si>
    <t>Institut national de la santé et de la recherche médicale (INSERM)</t>
  </si>
  <si>
    <t>Université de Caen Normandie, Paris</t>
  </si>
  <si>
    <t>Health, Kinesiology, and Applied Physiology</t>
  </si>
  <si>
    <t xml:space="preserve">Naghmeh Shafiee Roudbari </t>
  </si>
  <si>
    <t>Machine Learning-Driven Solutions for Hydrometric and Traffic Prediction</t>
  </si>
  <si>
    <t>ER-1431-39 + Zoom</t>
  </si>
  <si>
    <t>Concordia Institute for Information and Systems Engineering</t>
  </si>
  <si>
    <t>Ralph Evins</t>
  </si>
  <si>
    <t>University of Victoria</t>
  </si>
  <si>
    <t>Ali Mohammadi</t>
  </si>
  <si>
    <t>Enhancing Conflict Resolution in the TRIZ Method Using ATDM</t>
  </si>
  <si>
    <t>Qingjin Peng</t>
  </si>
  <si>
    <t>Department of Mechanical Engineering</t>
  </si>
  <si>
    <t>Elizabeth Leong</t>
  </si>
  <si>
    <t>The Role of Psychosocial and Socioeconomic Risk Factors in Shaping Mother-Child Co-regulation in Different Contexts and Age Groups: Implications for Socioemotional Functioning</t>
  </si>
  <si>
    <t>Michal Perlman</t>
  </si>
  <si>
    <t xml:space="preserve">University of Toronto </t>
  </si>
  <si>
    <t>Mahsa Hakimara</t>
  </si>
  <si>
    <t>What Drives Insect Herbivory Patterns in A Sugar Maple Temperate Forest? Bottom-Up and Top-Down Pressures on Insect Defoliators Within and Between Maple Trees</t>
  </si>
  <si>
    <t>Michael Eisenring</t>
  </si>
  <si>
    <t>Forest Entomology</t>
  </si>
  <si>
    <t>Swiss Federal Research Institute WSL</t>
  </si>
  <si>
    <t>Abdelrahman Abdallah</t>
  </si>
  <si>
    <t>Lateral Cyclic Performance and Analysis of Flexural-Dominated Reinforced Masonry Shear Walls</t>
  </si>
  <si>
    <t xml:space="preserve">EV 001.162 </t>
  </si>
  <si>
    <t>Tony T. Y. Yang</t>
  </si>
  <si>
    <t>Issam Sedki</t>
  </si>
  <si>
    <t>Techniques to Improve the Parsing of Unstructured Logs for AIOps</t>
  </si>
  <si>
    <t xml:space="preserve">Manar Amayri </t>
  </si>
  <si>
    <t>Abdelwahab Hamou-Lhadj</t>
  </si>
  <si>
    <t>Otmane Ait Mohamed</t>
  </si>
  <si>
    <t>Domenico Bianculli</t>
  </si>
  <si>
    <t>University of Luxembourg</t>
  </si>
  <si>
    <t>Mohammadreza Rahimian</t>
  </si>
  <si>
    <t>Enhancing DeFi by improving ERC-20 Token Security and Addressing Leveraged Token Shortcomings</t>
  </si>
  <si>
    <t>Gengrui Zhang</t>
  </si>
  <si>
    <t>Rei Safavi-Naini</t>
  </si>
  <si>
    <t>Mahtab Masoori</t>
  </si>
  <si>
    <t>Renting Servers in the Cloud</t>
  </si>
  <si>
    <t>Jaroslav Opatrny</t>
  </si>
  <si>
    <t>Hovhannes Harutyunyan</t>
  </si>
  <si>
    <t xml:space="preserve">Spyros Angelopoulos </t>
  </si>
  <si>
    <t>Sorbonne University (Paris)</t>
  </si>
  <si>
    <t>Bingze Xia</t>
  </si>
  <si>
    <t>AI-Enabled Uncrewed Aircraft System Traffic Management Methods: Hybrid Intelligence for Autonomous Navigation and Swarm Control</t>
  </si>
  <si>
    <t>Jun Cai</t>
  </si>
  <si>
    <t>Iraj Mantegh</t>
  </si>
  <si>
    <t>Hugh Hong-Tao Liu</t>
  </si>
  <si>
    <t>Institute for Aerospace Studies</t>
  </si>
  <si>
    <t>Stephanie Mary Rose Eccles</t>
  </si>
  <si>
    <t>Producing and Valorizing Industrial Animal Waste: Climate Change Related Disasters and Waste-to-Energy Projects</t>
  </si>
  <si>
    <t>H-1269-3</t>
  </si>
  <si>
    <t>Sarah Turner</t>
  </si>
  <si>
    <t>Elisabeth (Lisa) Stoddard</t>
  </si>
  <si>
    <t>The Global School, Worcester Polytechnic Institute (WPI)</t>
  </si>
  <si>
    <t>Katja Neves</t>
  </si>
  <si>
    <t>Jan Dutkiewicz</t>
  </si>
  <si>
    <t>Political Science, Pratt Institute</t>
  </si>
  <si>
    <t>Bengi Akbulut</t>
  </si>
  <si>
    <t>Myra Hird</t>
  </si>
  <si>
    <t>School of Environmental Studies</t>
  </si>
  <si>
    <t>Queen’s University</t>
  </si>
  <si>
    <t>Geography, Planning and Environment Studies</t>
  </si>
  <si>
    <t>Philippe Guillaume</t>
  </si>
  <si>
    <t>From Photography and Walking to Walking and Photography</t>
  </si>
  <si>
    <t>EV 3-711</t>
  </si>
  <si>
    <t>Kim Sawchuk</t>
  </si>
  <si>
    <t>Martha Langford</t>
  </si>
  <si>
    <t>Shauna Janssen</t>
  </si>
  <si>
    <t>Eduardo Ralickas</t>
  </si>
  <si>
    <t>Histoire de l'art, UQAM</t>
  </si>
  <si>
    <t>Susan Close</t>
  </si>
  <si>
    <t>Interior Design, Architecture</t>
  </si>
  <si>
    <t>Myriam Rafla</t>
  </si>
  <si>
    <t>Quilting the Memoir: The Cultural Imaginaries of Egyptian Jewry</t>
  </si>
  <si>
    <t>Communication Studies</t>
  </si>
  <si>
    <t>ER-661</t>
  </si>
  <si>
    <t>Antonia Hernández</t>
  </si>
  <si>
    <t>Tim Schwab</t>
  </si>
  <si>
    <t>Natalie Doonan</t>
  </si>
  <si>
    <t>Communication</t>
  </si>
  <si>
    <t>Ali Hamid Muthanna Al-Gumaei</t>
  </si>
  <si>
    <t>Advanced Blind Source Separation Methods for Multivariate Data Modeling and Clustering</t>
  </si>
  <si>
    <t>Belkacem Chikhaoui</t>
  </si>
  <si>
    <t>Department of Science and Technology</t>
  </si>
  <si>
    <t>TÉLUQ University</t>
  </si>
  <si>
    <t>Masoud Rezaei</t>
  </si>
  <si>
    <t>Optimization Modeling and Methodologies for the Design of Hybridized Biomass-driven Combined Heat and Power Systems (CHP) considering Reliability, Availability, and Maintainability</t>
  </si>
  <si>
    <t xml:space="preserve">Gerard Gouw </t>
  </si>
  <si>
    <t xml:space="preserve">Fuzhan Nasiri </t>
  </si>
  <si>
    <t xml:space="preserve">Rajamohan Ganesan </t>
  </si>
  <si>
    <t xml:space="preserve">Joonhee Lee </t>
  </si>
  <si>
    <t xml:space="preserve">Chunjiang An  </t>
  </si>
  <si>
    <t>V. Ismet Ugursal</t>
  </si>
  <si>
    <t>Dalhousie University</t>
  </si>
  <si>
    <t>old Andrew Kingsley Jeyaraj</t>
  </si>
  <si>
    <t>A Safety-Focused-Systems Architecting Framework for Aircraft Conceptual Design</t>
  </si>
  <si>
    <t>Onur Kuzgunkaya</t>
  </si>
  <si>
    <t>Mirko Hornung</t>
  </si>
  <si>
    <t>Technical University of Munich</t>
  </si>
  <si>
    <t>TUM School of Engineering and Design</t>
  </si>
  <si>
    <t>Hang Du</t>
  </si>
  <si>
    <t>Advancing Cybersecurity in Power Grids with High Penetration of Wind Energy: From Modeling to Mitigation of Cyberattacks against Wind Farms</t>
  </si>
  <si>
    <t>Mourad Debbabi</t>
  </si>
  <si>
    <t>Amir Aghdam</t>
  </si>
  <si>
    <t>Afshin Rezaei-Zare</t>
  </si>
  <si>
    <t>Kıvanç Yiğit Çıngıloğlu</t>
  </si>
  <si>
    <t>Imprints of vector-like fermions on electroweak vacuum stability in extended Higgs frameworks</t>
  </si>
  <si>
    <t>SP 367-07</t>
  </si>
  <si>
    <t>Ronald Stern</t>
  </si>
  <si>
    <t>Mariana Frank</t>
  </si>
  <si>
    <t>Calvin Kalman</t>
  </si>
  <si>
    <t>Manuel Toharia</t>
  </si>
  <si>
    <t>Tom Steele</t>
  </si>
  <si>
    <t>Department of Physics and Engineering Physics</t>
  </si>
  <si>
    <t>Abderrahim Fathan</t>
  </si>
  <si>
    <t xml:space="preserve">Self-Supervised Learning for Automatic Speaker Verification and Audio Deep- Fake Detection </t>
  </si>
  <si>
    <t>Online</t>
  </si>
  <si>
    <t>Sudhir Mudur</t>
  </si>
  <si>
    <t>Jahangir Alam</t>
  </si>
  <si>
    <t>Brigitte Jaumard</t>
  </si>
  <si>
    <t>Li Haizhou</t>
  </si>
  <si>
    <t>School of Data Science</t>
  </si>
  <si>
    <t>National University of Singapore</t>
  </si>
  <si>
    <t>Elsy Zavarce</t>
  </si>
  <si>
    <t xml:space="preserve">Imaging a Sense of Place and Community: Curating Socially Engaged Art Interventions through Art-Based Action Research
</t>
  </si>
  <si>
    <t>Lynn Sanders-Bustle</t>
  </si>
  <si>
    <t>University of Georgia</t>
  </si>
  <si>
    <t>Jacob Pitre</t>
  </si>
  <si>
    <t xml:space="preserve">Unwanted Utopias: Technopolitical Futurities and Streaming Video Under Platform Capitalism </t>
  </si>
  <si>
    <t>EV 2776</t>
  </si>
  <si>
    <t>Stefanie Duguay</t>
  </si>
  <si>
    <t>Sun-ha Hong</t>
  </si>
  <si>
    <t>Data Science and Communication</t>
  </si>
  <si>
    <t>Stanford University</t>
  </si>
  <si>
    <t>Brenda Denisse Cobeña Teran</t>
  </si>
  <si>
    <t>Hub-line location problems with elastic demands and their application in the design of urban mobility hubs</t>
  </si>
  <si>
    <t>Industrial Engineering</t>
  </si>
  <si>
    <t>Masoumeh Kazemi Zanjani</t>
  </si>
  <si>
    <t>Tommaso Schettini</t>
  </si>
  <si>
    <t>Sibel Alumur Alev</t>
  </si>
  <si>
    <t>Management Science and Engineering</t>
  </si>
  <si>
    <t>University of Waterloo</t>
  </si>
  <si>
    <t>Melissa Commisso</t>
  </si>
  <si>
    <t xml:space="preserve">A Contextual Perspective on Social Isolation in Youth: Exploring Individual, Dyadic, and Group-Level Moderators </t>
  </si>
  <si>
    <t>SP 244.09</t>
  </si>
  <si>
    <t>John Capobianco</t>
  </si>
  <si>
    <t>Rebecca Schwartz-Mette</t>
  </si>
  <si>
    <t>University of Buffalo</t>
  </si>
  <si>
    <t>Dongxue Zhan</t>
  </si>
  <si>
    <t>Assessment of Urban Microclimate and Its Impacts on Building, Community, and Urban Energy Performance</t>
  </si>
  <si>
    <t>Ibrahim Hassan</t>
  </si>
  <si>
    <t>Texas A&amp;M University at Qatar</t>
  </si>
  <si>
    <t>Yiqun Pan</t>
  </si>
  <si>
    <t>Building Performance and Diagnostics</t>
  </si>
  <si>
    <t>School of Architecture, Carnegie Mellon University</t>
  </si>
  <si>
    <t>Ezgi Ozyonum</t>
  </si>
  <si>
    <t>Learning About Internationalization While Learning: Portraying the Discourses of “International Students” Through a Decolonial Lens</t>
  </si>
  <si>
    <t>FG 5.315</t>
  </si>
  <si>
    <t>Centre for Engineering in Society</t>
  </si>
  <si>
    <t>Govind Gopakumar</t>
  </si>
  <si>
    <t>Sylvie Lomer</t>
  </si>
  <si>
    <t>The University of Manchester</t>
  </si>
  <si>
    <t>Oluwatosin Racheal Kuteyi</t>
  </si>
  <si>
    <t>Stability of oxylipins stored on biocompatible solid-phase microextraction (SPME) devices</t>
  </si>
  <si>
    <t>SP 265.29 and Zoom</t>
  </si>
  <si>
    <t>Yves Gelinas</t>
  </si>
  <si>
    <t>Brandon Findlay</t>
  </si>
  <si>
    <t>Ken Yeung</t>
  </si>
  <si>
    <t>Kevin Hackley</t>
  </si>
  <si>
    <t>Navigating Difference in the Shadow of War: A Local History of Identity Formation after Political Mass Violence in Zvornik County</t>
  </si>
  <si>
    <t>Genevieve Sicotte</t>
  </si>
  <si>
    <t>Norman Ingram</t>
  </si>
  <si>
    <t>Matthew Penney</t>
  </si>
  <si>
    <t>Alison Rowley</t>
  </si>
  <si>
    <t>Frank Chalk</t>
  </si>
  <si>
    <t>Michael Ferguson</t>
  </si>
  <si>
    <t>Carol S. Lilly</t>
  </si>
  <si>
    <t>University of Nebraska at Kearney</t>
  </si>
  <si>
    <t>Bianca Martins de Lima</t>
  </si>
  <si>
    <t>Interfacial Conformation of Polymer Chains and Its Impact on Film Properties</t>
  </si>
  <si>
    <t>EV 3.101</t>
  </si>
  <si>
    <t>Alex De Visscher</t>
  </si>
  <si>
    <t>Paula Wood-Adams</t>
  </si>
  <si>
    <t>UNBC - Research and Innovation</t>
  </si>
  <si>
    <t>Patrick Hayes</t>
  </si>
  <si>
    <t>UdeM - Chemistry</t>
  </si>
  <si>
    <t>Jerin John</t>
  </si>
  <si>
    <t>Sana Anbuhi</t>
  </si>
  <si>
    <t>Dennis Hore</t>
  </si>
  <si>
    <t xml:space="preserve">Sadie Barker </t>
  </si>
  <si>
    <t>Frontier Aesthetics: Troubling Contact Zones in the Postcolonial Imagination</t>
  </si>
  <si>
    <t>Nalini Mohabir</t>
  </si>
  <si>
    <t>Jesse Arseneault</t>
  </si>
  <si>
    <t>Gage Diabo</t>
  </si>
  <si>
    <t>Jill Didur</t>
  </si>
  <si>
    <t>Nathan Brown</t>
  </si>
  <si>
    <t>Stephanie Rutherford</t>
  </si>
  <si>
    <t>School of the Environment</t>
  </si>
  <si>
    <t>Trent University</t>
  </si>
  <si>
    <t>Farzaneh Zarei</t>
  </si>
  <si>
    <t xml:space="preserve">Enhancing CityGML with the Built environment End-users’ Inputs  </t>
  </si>
  <si>
    <t>Silvano De la Llata</t>
  </si>
  <si>
    <t>Kasey Mariko Faust</t>
  </si>
  <si>
    <t>The University of Texas</t>
  </si>
  <si>
    <t>Wei Mao</t>
  </si>
  <si>
    <t>Supporting Young Children’s Bilingual Development Through Home-based Strategies: Insights from Chinese and Chinese-Canadian Families</t>
  </si>
  <si>
    <t>Hariclia Petrakos</t>
  </si>
  <si>
    <t>Sandra Martin-Chang</t>
  </si>
  <si>
    <t>Yaoying Xu</t>
  </si>
  <si>
    <t>Counseling and Special Education</t>
  </si>
  <si>
    <t>Virginia Commonwealth University</t>
  </si>
  <si>
    <t>Andrea Petrucci</t>
  </si>
  <si>
    <t>A Methodology for Optimal Load Management and Aggregation Strategies in Grid-Interactive Building Clusters</t>
  </si>
  <si>
    <t>EV 00.3.309</t>
  </si>
  <si>
    <t>Annamaria Buonomano</t>
  </si>
  <si>
    <t>Radu Zmeureanu</t>
  </si>
  <si>
    <t>Adolfo Palombo</t>
  </si>
  <si>
    <t>Department of Industrial Engineering</t>
  </si>
  <si>
    <t>James Edward Braun</t>
  </si>
  <si>
    <t>School of Mechanical Engineering</t>
  </si>
  <si>
    <t>Purdue University</t>
  </si>
  <si>
    <t>Laura Eliza Enriquez Vazquez</t>
  </si>
  <si>
    <t>Of Tables, Tongues, and Pineapples: Visualising the Sense of Taste in Early Modern Dutch Still Life and Natural Philosophy</t>
  </si>
  <si>
    <t>Humanities Program</t>
  </si>
  <si>
    <t>Geneviève Sicotte</t>
  </si>
  <si>
    <t>Angela Vanhaelen</t>
  </si>
  <si>
    <t>Steven Stowell</t>
  </si>
  <si>
    <t xml:space="preserve">Art History </t>
  </si>
  <si>
    <t>Stephanie Dickey</t>
  </si>
  <si>
    <t>Art History and Art Conservation</t>
  </si>
  <si>
    <t>Hamzeh Rayej</t>
  </si>
  <si>
    <t>Two Essays on the Impact of Exogenous Shocks and New Public Policy on Consumer Choice Behavior</t>
  </si>
  <si>
    <t>MB 12.101</t>
  </si>
  <si>
    <t>Mahesh Sharma</t>
  </si>
  <si>
    <t>Kamila Sobol</t>
  </si>
  <si>
    <t>SunAh Kim</t>
  </si>
  <si>
    <t>Sylvain Senecal</t>
  </si>
  <si>
    <t>Yuyan Wei</t>
  </si>
  <si>
    <t>Ceren Kolsarici</t>
  </si>
  <si>
    <t>Anthony Maturo</t>
  </si>
  <si>
    <t>Data-Driven Methodology for Model Order Reduction to Predict and Manage Building Energy Flexibility in Smart Grids</t>
  </si>
  <si>
    <t>Per Kvols Heiselberg</t>
  </si>
  <si>
    <t>Department of the Built Environment</t>
  </si>
  <si>
    <t xml:space="preserve">Aalborg University </t>
  </si>
  <si>
    <t>Joseph Thibodeau</t>
  </si>
  <si>
    <t>The Real Friends Are The Machines We Made Along The Way</t>
  </si>
  <si>
    <t>EV 11.425</t>
  </si>
  <si>
    <t>Fenwick McKelvey</t>
  </si>
  <si>
    <t>Luis Rodrigues</t>
  </si>
  <si>
    <t>Michael Montanaro</t>
  </si>
  <si>
    <t>Alice Jarry</t>
  </si>
  <si>
    <t>Design and Computation Arts</t>
  </si>
  <si>
    <t>David Gunkel</t>
  </si>
  <si>
    <t>Communications</t>
  </si>
  <si>
    <t>Northern Illinois University</t>
  </si>
  <si>
    <t>Emma June Huebner</t>
  </si>
  <si>
    <t>Navigating Museum Education Beyond Objects: Collaborative Pedagogies and Emerging Tech</t>
  </si>
  <si>
    <t>EV 5.825</t>
  </si>
  <si>
    <t>David Lerue</t>
  </si>
  <si>
    <t>Martin Lalonde</t>
  </si>
  <si>
    <t>Art Education - UQAM</t>
  </si>
  <si>
    <t>Marie-Claude Larouche</t>
  </si>
  <si>
    <t>Éducation</t>
  </si>
  <si>
    <t>L'Université du Québec à Trois-Rivières</t>
  </si>
  <si>
    <t>Olivia Kuzyk</t>
  </si>
  <si>
    <t>Gender Identity Development in School-Age Children: A Cross-Cultural Examination of Identity, Emotional Well-being, and Academic Self-Concept</t>
  </si>
  <si>
    <t xml:space="preserve">SP-254.03 </t>
  </si>
  <si>
    <t>Amanda Rose</t>
  </si>
  <si>
    <t>Psychology and Women's Studies</t>
  </si>
  <si>
    <t>University of Missouri</t>
  </si>
  <si>
    <t>Nathalie Wehbe</t>
  </si>
  <si>
    <t>Intelligent Anomaly Detection for 5G &amp; Beyond: Securing Service-Based Architectures Against HTTP/2-Driven Attacks</t>
  </si>
  <si>
    <t>Hyame Alameddine</t>
  </si>
  <si>
    <t>Ericsson</t>
  </si>
  <si>
    <t>Lingyu Wang</t>
  </si>
  <si>
    <t>Ashraf Matrawy</t>
  </si>
  <si>
    <t xml:space="preserve">Natasha MacDonald </t>
  </si>
  <si>
    <t>My Mother Always Said, “Don’t Be Lazy With Your Inuktitut”: Dismantling Linguistic and Cultural Imperialism in Nunavik the Inuit Way</t>
  </si>
  <si>
    <t>Hannah Claus</t>
  </si>
  <si>
    <t>Donna Goodleaf</t>
  </si>
  <si>
    <t>Centre for Teaching and Learning</t>
  </si>
  <si>
    <t>Heike Neumann</t>
  </si>
  <si>
    <t>Walcir Cordoso</t>
  </si>
  <si>
    <t xml:space="preserve">Janine Metallic </t>
  </si>
  <si>
    <t>Department of Integrated Studies in Education</t>
  </si>
  <si>
    <t xml:space="preserve">Saeid Bazmohammadi </t>
  </si>
  <si>
    <t>Corporate Strategic Leadership and Hedge Fund Activism</t>
  </si>
  <si>
    <t>Caroline Roux</t>
  </si>
  <si>
    <t xml:space="preserve">Young-Chul Jeong </t>
  </si>
  <si>
    <t xml:space="preserve">Asma Fattoum </t>
  </si>
  <si>
    <t xml:space="preserve">Management     </t>
  </si>
  <si>
    <t>Joel Bothello</t>
  </si>
  <si>
    <t>Robert Nason</t>
  </si>
  <si>
    <t>Strategy and Organization - McGill</t>
  </si>
  <si>
    <t xml:space="preserve">E. Geoffery Love </t>
  </si>
  <si>
    <t>University of Illinois at Urbana-Champaign</t>
  </si>
  <si>
    <t xml:space="preserve">Marina Delphine Revelli </t>
  </si>
  <si>
    <t>Don’t Put all your NGOs in the Same Basket: Investigating the Role of NGOs in Implementing Reintegration Policy for Older Adults in Conflict with the Law</t>
  </si>
  <si>
    <t>H 1220</t>
  </si>
  <si>
    <t>James Kelly</t>
  </si>
  <si>
    <t>Patrik Marier</t>
  </si>
  <si>
    <t>Darla Fortune</t>
  </si>
  <si>
    <t>Elizabeth Bloodgood</t>
  </si>
  <si>
    <t>Meghan Joy</t>
  </si>
  <si>
    <t>Maude Levesque</t>
  </si>
  <si>
    <t>Travail social</t>
  </si>
  <si>
    <t>UQAM</t>
  </si>
  <si>
    <t>Ahmed Khaled Ahmed</t>
  </si>
  <si>
    <t>Autogenous Self-Healing of Alkali-Activated Slag Exposed to Elevated Temperatures</t>
  </si>
  <si>
    <t>Mohamed Bassuoni</t>
  </si>
  <si>
    <t>Brent Rosenstein</t>
  </si>
  <si>
    <t>The Effect of Therapeutic Exercises on Paraspinal Muscle Morphology and Function in Chronic Low Back Pain</t>
  </si>
  <si>
    <t>SP.165.22</t>
  </si>
  <si>
    <t>Nancy St-Onge</t>
  </si>
  <si>
    <t>Pascal Tétreault</t>
  </si>
  <si>
    <t>Mathieu Roy</t>
  </si>
  <si>
    <t>Geoffrey Dover</t>
  </si>
  <si>
    <t>Health, Kinesiology and  Applied Physiology</t>
  </si>
  <si>
    <t>Shawn Robbins</t>
  </si>
  <si>
    <t>School of Physical and Occupational Therapy</t>
  </si>
  <si>
    <t>Muhammad Akram</t>
  </si>
  <si>
    <t>Religiopolitical Echo Chambers on Social Media in Shaping Pakistan’s Violent Extremism Discourse</t>
  </si>
  <si>
    <t>Casey Burkholder</t>
  </si>
  <si>
    <t>Adeela Arshad-Ayaz</t>
  </si>
  <si>
    <t>Mitchell McLarnon</t>
  </si>
  <si>
    <t>Mahsa Raeiszadeh</t>
  </si>
  <si>
    <t>Machine Learning for Anomalies Detection in Real-time Cloud</t>
  </si>
  <si>
    <t>Foutse Khomh</t>
  </si>
  <si>
    <t xml:space="preserve">Computer Engineering </t>
  </si>
  <si>
    <t>École Polytechnique de Montréal</t>
  </si>
  <si>
    <t>Hassan Bardareh</t>
  </si>
  <si>
    <t>Indoor Object Localization for Tracking and Progress Reporting in Construction</t>
  </si>
  <si>
    <t>Oonagh Elizabeth Fitzgerald</t>
  </si>
  <si>
    <t>An Artistic and Performative Decoding and Encoding of International Law for the Posthuman Cyborg Anthropocene</t>
  </si>
  <si>
    <t>Individualized Program in Fine Arts</t>
  </si>
  <si>
    <t>Eldad Tsabary</t>
  </si>
  <si>
    <t>Juan Ortiz-Apuy</t>
  </si>
  <si>
    <t>Stephanie Paterson</t>
  </si>
  <si>
    <t>Amy Swiffen</t>
  </si>
  <si>
    <t>Marina Aksenova</t>
  </si>
  <si>
    <t>International law and comparative criminal law</t>
  </si>
  <si>
    <t xml:space="preserve">IE University, Madrid </t>
  </si>
  <si>
    <t>Nueraimaiti Aimaier</t>
  </si>
  <si>
    <t>Low-Power Class-D Amplifier Design for Industry Applications</t>
  </si>
  <si>
    <t>Nicolas Constantin</t>
  </si>
  <si>
    <t xml:space="preserve">Département de génie électrique - ÉTS </t>
  </si>
  <si>
    <t>Handy Fortin Blanchette</t>
  </si>
  <si>
    <t>Gerry Moschopoulos</t>
  </si>
  <si>
    <t>Yoo Lae Kim</t>
  </si>
  <si>
    <t>Language Use in Academic Contexts: A Multidimensional Analysis of Business and Engineering Student Writing</t>
  </si>
  <si>
    <t>`</t>
  </si>
  <si>
    <t>Sara Kennedy</t>
  </si>
  <si>
    <t>Larissa Goulart</t>
  </si>
  <si>
    <t>Linguistics</t>
  </si>
  <si>
    <t>Montclair State University</t>
  </si>
  <si>
    <t xml:space="preserve">Ashley Shauntae Montgomery </t>
  </si>
  <si>
    <t xml:space="preserve">Moving the needle: A qualitative evaluation of implementation fidelity in reentry programming  </t>
  </si>
  <si>
    <t>FG5.345</t>
  </si>
  <si>
    <t xml:space="preserve">Teresa Hernandez-Gonzalez </t>
  </si>
  <si>
    <t>Kathy Hytten</t>
  </si>
  <si>
    <t>University of North Carolina at Chapel Hill</t>
  </si>
  <si>
    <t>Jiuda Wu</t>
  </si>
  <si>
    <t>Nonreciprocal Vibration Transmission in Discrete Periodic Systems with Spatiotemporal Modulations</t>
  </si>
  <si>
    <t>Behrooz Yousefzadeh</t>
  </si>
  <si>
    <t>Subhash Rakheja</t>
  </si>
  <si>
    <t>Kefu Liu</t>
  </si>
  <si>
    <t xml:space="preserve">Mechanical and Mechatronics </t>
  </si>
  <si>
    <t>Lakehead University</t>
  </si>
  <si>
    <t>Ali Ghelmani Rashid Abad</t>
  </si>
  <si>
    <t>Vision-Based Construction Activity Recognition Using Supervised and Self-Supervised Methods</t>
  </si>
  <si>
    <t>EV3.309</t>
  </si>
  <si>
    <t>Gerard Gouw</t>
  </si>
  <si>
    <t>Building, Civil, and Environmental Engineering</t>
  </si>
  <si>
    <t>Mani Golparvar-Fard</t>
  </si>
  <si>
    <t>University of Illinois Urbana-Champaign</t>
  </si>
  <si>
    <t>Jalal Rahmatinejad</t>
  </si>
  <si>
    <t>Designing Molybdenum Disulfide Nanocomposite Electrodes for Post-Lithium-Ion Batteries</t>
  </si>
  <si>
    <t>HU 240, HU Building, Loyola Campus</t>
  </si>
  <si>
    <t>Zhibin Ye</t>
  </si>
  <si>
    <t>Marc-Antoni Goulet</t>
  </si>
  <si>
    <t>Xia Li</t>
  </si>
  <si>
    <t>Jung Kwon Oh</t>
  </si>
  <si>
    <t>Yuning Li</t>
  </si>
  <si>
    <t>Chemical Engineering/University of Waterloo</t>
  </si>
  <si>
    <t xml:space="preserve">Carlos Octavio Perez Mendoza </t>
  </si>
  <si>
    <t>Enhancing Hedging Strategies with Deep Reinforcement Learning and Implied Volatility Surfaces</t>
  </si>
  <si>
    <t>Diego Costa</t>
  </si>
  <si>
    <t>Michel Denault</t>
  </si>
  <si>
    <t>Department of Decision Science - HEC Montréal</t>
  </si>
  <si>
    <t>Cody Hyndman</t>
  </si>
  <si>
    <t>Petter Kolm</t>
  </si>
  <si>
    <t>New York University</t>
  </si>
  <si>
    <t>Andrew Kingsley Jeyaraj</t>
  </si>
  <si>
    <t>Luis Lopes</t>
  </si>
  <si>
    <t>Catharine Marsden</t>
  </si>
  <si>
    <t>School of Engineering and Design</t>
  </si>
  <si>
    <t>Stéphane Sévigny</t>
  </si>
  <si>
    <t>Cryptocurrency’s Societal Impact: ESG Compliance, Gaming Economies, and Political Finance</t>
  </si>
  <si>
    <t xml:space="preserve">Business Administration </t>
  </si>
  <si>
    <t xml:space="preserve">Ahmet Satir </t>
  </si>
  <si>
    <t>Supply Chain and Business Technology Management</t>
  </si>
  <si>
    <t>Juliane Proelss</t>
  </si>
  <si>
    <t>Alfred Lehar</t>
  </si>
  <si>
    <t>Finance - University of Calgary</t>
  </si>
  <si>
    <t>David Yermack</t>
  </si>
  <si>
    <t>NYU Stern School of Business</t>
  </si>
  <si>
    <t>Pooja Kaushik</t>
  </si>
  <si>
    <t>Insights into the roles of novel Epidermal Patterning Factors (EPFs) secreted peptides in stomatal development and MAP phosphatases MKP2 and DsPTP1 in chloroplast development</t>
  </si>
  <si>
    <t>Peter Darlington</t>
  </si>
  <si>
    <t>Tamara Western</t>
  </si>
  <si>
    <t>Arthur Vitui</t>
  </si>
  <si>
    <t>Automation and Intelligence in ITOM: Machine Learning for Capacity Planning and Load Testing Optimization</t>
  </si>
  <si>
    <t>ER12.22</t>
  </si>
  <si>
    <t>Ching Yee Suen</t>
  </si>
  <si>
    <t>Weiyi Ian Shang</t>
  </si>
  <si>
    <t>Electrical and Computer Engineering - University of Waterloo</t>
  </si>
  <si>
    <t xml:space="preserve">Abolfazl Rahiminejad </t>
  </si>
  <si>
    <t>Cyber Resilience Assessment of the Smart Grid</t>
  </si>
  <si>
    <t>Information System Engineering</t>
  </si>
  <si>
    <t>Abdulsalam Yassine</t>
  </si>
  <si>
    <t>Koteswara Rao Alla</t>
  </si>
  <si>
    <t>Power-hardware-in-the-loop (PHIL) based Emulation of Faults in Induction Machines</t>
  </si>
  <si>
    <t>Joseph Olorunfemi Ojo</t>
  </si>
  <si>
    <t>Tennessee Tech University</t>
  </si>
  <si>
    <t>Sandra Krause</t>
  </si>
  <si>
    <t>Violations of the self and mental contamination: A multimethod investigation</t>
  </si>
  <si>
    <t>PY-244</t>
  </si>
  <si>
    <t>Caitlin Pinciotti</t>
  </si>
  <si>
    <t>Psychiatry and Behavioral Sciences</t>
  </si>
  <si>
    <t xml:space="preserve">Baylor College of Medicine </t>
  </si>
  <si>
    <t>Igor Benek-Lins</t>
  </si>
  <si>
    <t>Inelastic light scattering from collective modes in multiband superconductors</t>
  </si>
  <si>
    <t>GE-110</t>
  </si>
  <si>
    <t>Saurabh Maiti</t>
  </si>
  <si>
    <t>Dmitry Korotkin</t>
  </si>
  <si>
    <t>Alexandre Champagne</t>
  </si>
  <si>
    <t>Panagiotis Vasilopoulos</t>
  </si>
  <si>
    <t>Andre-Marie Tremblay</t>
  </si>
  <si>
    <t>Physique</t>
  </si>
  <si>
    <t>Université de Sherbrooke</t>
  </si>
  <si>
    <t>Nathalie De La Haye Duponsel</t>
  </si>
  <si>
    <t>The Challenges and Enablers of Maker-Centered Learning Experiences in Formal Education</t>
  </si>
  <si>
    <t>Ann-Louise Davidson</t>
  </si>
  <si>
    <t>Darren Wershler</t>
  </si>
  <si>
    <t>Kylie Peppler</t>
  </si>
  <si>
    <t>Department of Informatics and School of Education</t>
  </si>
  <si>
    <t>Burcu Ölgen</t>
  </si>
  <si>
    <t>Digital Interactivity in Space: AI-Augmented Eco-Didactic Experience in Public Realm</t>
  </si>
  <si>
    <t>Gabriel Vigliensoni</t>
  </si>
  <si>
    <t>Derek Reilly</t>
  </si>
  <si>
    <t>Computer Sciences</t>
  </si>
  <si>
    <t>Elizabeth Dutemple</t>
  </si>
  <si>
    <t>The cognitive mechanisms underlying early school readiness and achievement: cross sectional and longitudinal examinations</t>
  </si>
  <si>
    <t>PY244</t>
  </si>
  <si>
    <t>Mostafa Saad</t>
  </si>
  <si>
    <t>Investigating Surrogate-based Models for Holistic Building Performance Assessment and Retrofit Solutions</t>
  </si>
  <si>
    <t>ER-1431.39</t>
  </si>
  <si>
    <t>Ivan Kantor</t>
  </si>
  <si>
    <t>Christoph Nytsch-Geusen</t>
  </si>
  <si>
    <t>Institute for Architecture and Urban Development</t>
  </si>
  <si>
    <t>Berlin University of the Arts</t>
  </si>
  <si>
    <t>Natasha Doyon</t>
  </si>
  <si>
    <t>How do refugee youth experience discrimination both online and offline? What are strategies for encouraging teacher reflection?</t>
  </si>
  <si>
    <t>VA-245</t>
  </si>
  <si>
    <t>Christine Faucher</t>
  </si>
  <si>
    <t>Abdelhady Omar</t>
  </si>
  <si>
    <t>Risk-based Inspection Planning for Reinforced Concrete Bridges</t>
  </si>
  <si>
    <t>EV03.309</t>
  </si>
  <si>
    <t xml:space="preserve">Nematollaah Shiri </t>
  </si>
  <si>
    <t>Rebecca Dziedzic</t>
  </si>
  <si>
    <t>Ahmed Hammad</t>
  </si>
  <si>
    <t>Pierre-Etienne Pilote</t>
  </si>
  <si>
    <t>Impact of Financial Planners, Software, and Specialists on Clients’ Financial Outcomes</t>
  </si>
  <si>
    <t>MB 11. 101/103</t>
  </si>
  <si>
    <t xml:space="preserve">Mahesh Sharma </t>
  </si>
  <si>
    <t>Emilio Boulianne</t>
  </si>
  <si>
    <t>Accountancy</t>
  </si>
  <si>
    <t>Sophie Audousset-Coulier</t>
  </si>
  <si>
    <t>Matthäus Tekathen</t>
  </si>
  <si>
    <t>Rahul Ravi</t>
  </si>
  <si>
    <t>Hussein Warsame</t>
  </si>
  <si>
    <t>Nada Abdelkhalek</t>
  </si>
  <si>
    <t xml:space="preserve"> Artificial Intelligence for Spectrum-Aware Autonomous Wireless Networks                               </t>
  </si>
  <si>
    <t xml:space="preserve">Electrical and Computer Engineering  </t>
  </si>
  <si>
    <t xml:space="preserve">Jamal Bentahar             </t>
  </si>
  <si>
    <t xml:space="preserve">Concordia Institute for Information Systems Engineering </t>
  </si>
  <si>
    <t xml:space="preserve">Mohammad Reza Soleymani </t>
  </si>
  <si>
    <t xml:space="preserve">Abdallah Shami </t>
  </si>
  <si>
    <t xml:space="preserve">Electrical and Computer Engineering </t>
  </si>
  <si>
    <t xml:space="preserve">Western University </t>
  </si>
  <si>
    <t>Oludayo Sokunbi</t>
  </si>
  <si>
    <t>High Gain Millimeter-wave &amp; 5G Massive MIMO Antenna Array Design with High Isolation</t>
  </si>
  <si>
    <t>EV 2. 301</t>
  </si>
  <si>
    <t>Gosta Grahne</t>
  </si>
  <si>
    <t>Tayeb A. Denidni</t>
  </si>
  <si>
    <t>Antennas and radiofrequency systems - INRS</t>
  </si>
  <si>
    <t>Omar Ramahi</t>
  </si>
  <si>
    <t>Babak Molaei</t>
  </si>
  <si>
    <t xml:space="preserve">Rectifying the Implementation Challenges of a Novel Detection Architecture Aiming  to Achieve 360° View   for FMCW Automotive Radar </t>
  </si>
  <si>
    <t xml:space="preserve">EV 3.309 </t>
  </si>
  <si>
    <t>Halim Boutayeb</t>
  </si>
  <si>
    <t>Département d'informatique et d'ingénierie</t>
  </si>
  <si>
    <t>Université du Québec en Outaouais</t>
  </si>
  <si>
    <t>Jean Baptiste Minani</t>
  </si>
  <si>
    <t>Functional End-to-End Testing of IoT Systems</t>
  </si>
  <si>
    <t>ER1072</t>
  </si>
  <si>
    <t>Naouel Moha</t>
  </si>
  <si>
    <t>Département de génie logiciel et TI - ÉTS</t>
  </si>
  <si>
    <t>Todd Eavis</t>
  </si>
  <si>
    <t>Lionel Briand</t>
  </si>
  <si>
    <t>School of Electrical Engineering and Computer Science</t>
  </si>
  <si>
    <t>Yanming Sun</t>
  </si>
  <si>
    <t>Development of computation-efficient computer vision systems for high-quality brain tumor segmentation</t>
  </si>
  <si>
    <t>Chunyan Wang</t>
  </si>
  <si>
    <t>Xinxin Zuo</t>
  </si>
  <si>
    <t>Weiping Zhu</t>
  </si>
  <si>
    <t>Yong Zhao</t>
  </si>
  <si>
    <t xml:space="preserve">School of Electronic and Computer Engineering </t>
  </si>
  <si>
    <t>Peking University</t>
  </si>
  <si>
    <t>Omar El-Kafrawy</t>
  </si>
  <si>
    <t>Evaluation of Progressive Collapse Resistance of RC Framed Structures Using Alternate Path Method</t>
  </si>
  <si>
    <t>Muthu Packirisamy</t>
  </si>
  <si>
    <t>Lucia Tirca</t>
  </si>
  <si>
    <t>Ayan Sadhu</t>
  </si>
  <si>
    <t>Lucas Cober</t>
  </si>
  <si>
    <t xml:space="preserve"> “Without Blemish or Defect:” Disability and Biblical Interpretation</t>
  </si>
  <si>
    <t>FA 202</t>
  </si>
  <si>
    <t>Lorenzo DiTommaso</t>
  </si>
  <si>
    <t>Carly Daniel-Hughes</t>
  </si>
  <si>
    <t>Naftali Cohn</t>
  </si>
  <si>
    <t>Rebecca Raphael</t>
  </si>
  <si>
    <t>Philosophy</t>
  </si>
  <si>
    <t>Texas State University</t>
  </si>
  <si>
    <t>Religions and Cultures</t>
  </si>
  <si>
    <t>James Watt</t>
  </si>
  <si>
    <t xml:space="preserve">Becoming a Nature-based Teacher: The Transformative Influence of Nature-based Pedagogies. An Autoethnographic Narrative Inquiry
</t>
  </si>
  <si>
    <t>Maria-Carolina Cambre</t>
  </si>
  <si>
    <t>Julie Soleil Archambault</t>
  </si>
  <si>
    <t>Christine Jamieson</t>
  </si>
  <si>
    <t>Claudia A. Mitchell</t>
  </si>
  <si>
    <t>Olha Hnatyshyn</t>
  </si>
  <si>
    <t>Stability and Cooperation in International Environmental Agreements: Essays on Coalition Structures, Ethical Incentives and Leadership</t>
  </si>
  <si>
    <t>GM 930.48</t>
  </si>
  <si>
    <t>Effrosyni Diamantoudi</t>
  </si>
  <si>
    <t>Eftichios Sartzetakis</t>
  </si>
  <si>
    <t>University of Macedoni - Greece</t>
  </si>
  <si>
    <t>George Deltas</t>
  </si>
  <si>
    <t>Elahe Memari</t>
  </si>
  <si>
    <t>Ultrasound-assisted modulation of the endothelial cell membrane for cellular immunotherapy</t>
  </si>
  <si>
    <t>Meaghan O'Reilly</t>
  </si>
  <si>
    <t>Physical Sciences</t>
  </si>
  <si>
    <t>Sunnybrook Research Institute - University of Toronto</t>
  </si>
  <si>
    <t>Farzam Arhami</t>
  </si>
  <si>
    <t>Deposition of Yb2Si2O7 Environmental Barrier Coatings (EBCs) by Atmospheric Plasma Spray (APS)</t>
  </si>
  <si>
    <t>Pantcho Stoyanov</t>
  </si>
  <si>
    <t>Ali Dolatabadi</t>
  </si>
  <si>
    <t>Sanjay Sampath</t>
  </si>
  <si>
    <t>Materials Science and Chemical Engineering</t>
  </si>
  <si>
    <t>Stony Brook University</t>
  </si>
  <si>
    <t>Nourhan Ali</t>
  </si>
  <si>
    <t>Flowable One-Part Alkali Activated Materials: Challenges and Techniques</t>
  </si>
  <si>
    <t>Khandaker Muhammed Anwar Hossein</t>
  </si>
  <si>
    <t>Ryerson University</t>
  </si>
  <si>
    <t>Full Name</t>
  </si>
  <si>
    <t>ID</t>
  </si>
  <si>
    <t>Email</t>
  </si>
  <si>
    <t>Faculties</t>
  </si>
  <si>
    <t>Deans</t>
  </si>
  <si>
    <t>Programs</t>
  </si>
  <si>
    <t>Faculty of Prog</t>
  </si>
  <si>
    <t>Prog.</t>
  </si>
  <si>
    <t>Dept.</t>
  </si>
  <si>
    <t>Ahmad Hammami</t>
  </si>
  <si>
    <t>ahmad.hammami@concordia.ca</t>
  </si>
  <si>
    <t>Faculty of Arts and Science</t>
  </si>
  <si>
    <t>Pascale Sicotte</t>
  </si>
  <si>
    <t>Department of</t>
  </si>
  <si>
    <t>Faculty of Fine Arts</t>
  </si>
  <si>
    <t>Email References</t>
  </si>
  <si>
    <t>Cedric Lesage</t>
  </si>
  <si>
    <t>cedric.lesage@concordia.ca</t>
  </si>
  <si>
    <t>Gina Cody School of Engineering and Computer Science</t>
  </si>
  <si>
    <t xml:space="preserve">Defence - </t>
  </si>
  <si>
    <t>Claudine Mangen</t>
  </si>
  <si>
    <t>claudine.mangen@concordia.ca</t>
  </si>
  <si>
    <t>John Molson School of Business</t>
  </si>
  <si>
    <t>Anne-Marie Croteau</t>
  </si>
  <si>
    <t>thesis@concordia.ca</t>
  </si>
  <si>
    <t>Elisabeth Peltier</t>
  </si>
  <si>
    <t>elisabeth.peltier@concordia.ca</t>
  </si>
  <si>
    <t>Annie Gérin</t>
  </si>
  <si>
    <t>emilio.boulianne@concordia.ca</t>
  </si>
  <si>
    <t>School of Graduate Studies</t>
  </si>
  <si>
    <t>Tracy Hecht</t>
  </si>
  <si>
    <t>Gail Fayerman</t>
  </si>
  <si>
    <t>gail.fayerman@concordia.ca</t>
  </si>
  <si>
    <t>li.yao@concordia.ca</t>
  </si>
  <si>
    <t>luo.he@concordia.ca</t>
  </si>
  <si>
    <t>michel.magnan@concordia.ca</t>
  </si>
  <si>
    <t>rucsandra.moldovan@concordia.ca</t>
  </si>
  <si>
    <t xml:space="preserve">Sabine Bergler </t>
  </si>
  <si>
    <t>Sophie Audousset</t>
  </si>
  <si>
    <t>sophie.audousset@concordia.ca</t>
  </si>
  <si>
    <t>Tara Ramsaran</t>
  </si>
  <si>
    <t>tara.ramsaran@concordia.ca</t>
  </si>
  <si>
    <t>Trevor Hagyard</t>
  </si>
  <si>
    <t>trevor.hagyard@concordia.ca</t>
  </si>
  <si>
    <t>Eva Lagou</t>
  </si>
  <si>
    <t>eva.lagou@concordia.ca</t>
  </si>
  <si>
    <t>English Literature</t>
  </si>
  <si>
    <t>Michael Bourne</t>
  </si>
  <si>
    <t>michael.bourne@concordia.ca</t>
  </si>
  <si>
    <t>Chiraz Ben Ali</t>
  </si>
  <si>
    <t>chiraz.benali@concordia.ca</t>
  </si>
  <si>
    <t>Pascale Biron</t>
  </si>
  <si>
    <t>Dominic Peltier-Rivest</t>
  </si>
  <si>
    <t>D.Peltier-Rivest@concordia.ca</t>
  </si>
  <si>
    <t>Alexey Lyubimov</t>
  </si>
  <si>
    <t>alexey.lyubimov@concordia.ca</t>
  </si>
  <si>
    <t>Matthaeus Tekathen</t>
  </si>
  <si>
    <t>matthaeus.tekathen@concordia.ca</t>
  </si>
  <si>
    <t>Felice Yuen</t>
  </si>
  <si>
    <t>Laurent Denault</t>
  </si>
  <si>
    <t>laurent.denault@concordia.ca</t>
  </si>
  <si>
    <t>Vanessa Campbell</t>
  </si>
  <si>
    <t>vanessa.campbell@concordia.ca</t>
  </si>
  <si>
    <t>Patrick Delaney</t>
  </si>
  <si>
    <t>patrick.delaney@concordia.ca</t>
  </si>
  <si>
    <t>Tomek Kopczynski</t>
  </si>
  <si>
    <t>tomek.kopczynski@concordia.ca</t>
  </si>
  <si>
    <t>Arman Motaghi</t>
  </si>
  <si>
    <t>arman.motaghi@concordia.ca</t>
  </si>
  <si>
    <t>Nelson Javier Duenas Gil</t>
  </si>
  <si>
    <t>nelsonjavier.duenasgil@concordia.ca</t>
  </si>
  <si>
    <t>Larry Jacobson</t>
  </si>
  <si>
    <t>larry.jacobson@concordia.ca</t>
  </si>
  <si>
    <t>Joseph Oliverio</t>
  </si>
  <si>
    <t>joseph.oliverio@concordia.ca</t>
  </si>
  <si>
    <t>Stanley Schulman</t>
  </si>
  <si>
    <t>stanley.schulman@concordia.ca</t>
  </si>
  <si>
    <t>Nadia Marra</t>
  </si>
  <si>
    <t>nadia.marra@concordia.ca</t>
  </si>
  <si>
    <t>Christian Fanning</t>
  </si>
  <si>
    <t>christian.fanning@concordia.ca</t>
  </si>
  <si>
    <t>Jonathan Schacter</t>
  </si>
  <si>
    <t>jonathan.schacter@concordia.ca</t>
  </si>
  <si>
    <t>Jack Martin</t>
  </si>
  <si>
    <t>jack.martin@concordia.ca</t>
  </si>
  <si>
    <t>Carmen N. Kuczewski</t>
  </si>
  <si>
    <t>carmen.kuczewski@concordia.ca</t>
  </si>
  <si>
    <t>Giuseppe Maselli</t>
  </si>
  <si>
    <t>giuseppe.maselli@concordia.ca</t>
  </si>
  <si>
    <t>Jon Graham</t>
  </si>
  <si>
    <t>jon.graham@concordia.ca</t>
  </si>
  <si>
    <t>Joseph Armanious</t>
  </si>
  <si>
    <t>joseph.armanious@concordia.ca</t>
  </si>
  <si>
    <t>Mohammed Al-Said</t>
  </si>
  <si>
    <t>mohammed.al-said@concordia.ca</t>
  </si>
  <si>
    <t>Derrick Gut</t>
  </si>
  <si>
    <t>derrick.gut@concordia.ca</t>
  </si>
  <si>
    <t>Qi Guo</t>
  </si>
  <si>
    <t>qi.guo@concordia.ca</t>
  </si>
  <si>
    <t>Mahmoud Delshadi</t>
  </si>
  <si>
    <t>mahmoud.delshadi@concordia.ca</t>
  </si>
  <si>
    <t>Karen Naaman</t>
  </si>
  <si>
    <t>karen.naaman@concordia.ca</t>
  </si>
  <si>
    <t>Oluwafunmilayo E. Ajike</t>
  </si>
  <si>
    <t>oluwafunmilayo.ajike@concordia.ca</t>
  </si>
  <si>
    <t>Shawn Wilkinson</t>
  </si>
  <si>
    <t>Applied Human Sciences</t>
  </si>
  <si>
    <t>shawn.wilkinson@concordia.ca</t>
  </si>
  <si>
    <t>Hilary Rose</t>
  </si>
  <si>
    <t>hilary.rose@concordia.ca</t>
  </si>
  <si>
    <t>Gilbert Emond</t>
  </si>
  <si>
    <t>gilbert.emond@concordia.ca</t>
  </si>
  <si>
    <t>Shannon Hebblethwaite</t>
  </si>
  <si>
    <t>shannon.hebblethwaite@concordia.ca</t>
  </si>
  <si>
    <t>Patti.Ranahan@concordia.ca</t>
  </si>
  <si>
    <t>darla.fortune@concordia.ca</t>
  </si>
  <si>
    <t>Elizabeth Fast</t>
  </si>
  <si>
    <t>elizabeth.fast@concordia.ca</t>
  </si>
  <si>
    <t>Denise M. Brend</t>
  </si>
  <si>
    <t>denise.brend@concordia.ca</t>
  </si>
  <si>
    <t>Cedric Jamet</t>
  </si>
  <si>
    <t>cedric.jamet@concordia.ca</t>
  </si>
  <si>
    <t>Ola Tjornbo</t>
  </si>
  <si>
    <t>ola.tjornbo@concordia.ca</t>
  </si>
  <si>
    <t>Michelle Vezina</t>
  </si>
  <si>
    <t>michelle.vezina@concordia.ca</t>
  </si>
  <si>
    <t>Steve Henle</t>
  </si>
  <si>
    <t>steven.henle@concordia.ca</t>
  </si>
  <si>
    <t>felice.yuen@concordia.ca</t>
  </si>
  <si>
    <t>James Conklin</t>
  </si>
  <si>
    <t>james.conklin@concordia.ca</t>
  </si>
  <si>
    <t>Natasha.Blanchet-Cohen@concordia.ca</t>
  </si>
  <si>
    <t>Robert Hopp</t>
  </si>
  <si>
    <t>robert.hopp@concordia.ca</t>
  </si>
  <si>
    <t>rosemary.reilly@concordia.ca</t>
  </si>
  <si>
    <t>Varda Mann-Feder</t>
  </si>
  <si>
    <t>varda.mann-feder@concordia.ca</t>
  </si>
  <si>
    <t>warren.linds@concordia.ca</t>
  </si>
  <si>
    <t>Peter Morden</t>
  </si>
  <si>
    <t>peter.morden@concordia.ca</t>
  </si>
  <si>
    <t>Antonio Starnino</t>
  </si>
  <si>
    <t>antonio.starnino@concordia.ca</t>
  </si>
  <si>
    <t>Rhonda Buckland</t>
  </si>
  <si>
    <t>rhonda.buckland@concordia.ca</t>
  </si>
  <si>
    <t>Susan T. Dinan</t>
  </si>
  <si>
    <t>susan.dinan@concordia.ca</t>
  </si>
  <si>
    <t>Anastassios Carayannis</t>
  </si>
  <si>
    <t>anastassios.carayannis@concordia.ca</t>
  </si>
  <si>
    <t>Yaffa Elling</t>
  </si>
  <si>
    <t>yaffa.elling@concordia.ca</t>
  </si>
  <si>
    <t>Stephanie Mitelman</t>
  </si>
  <si>
    <t>stephanie.mitelman@concordia.ca</t>
  </si>
  <si>
    <t>Ronald Thiessen</t>
  </si>
  <si>
    <t>ron.thiessen@concordia.ca</t>
  </si>
  <si>
    <t>Faye Assee</t>
  </si>
  <si>
    <t>faye.assee@concordia.ca</t>
  </si>
  <si>
    <t>Jenny Cockburn</t>
  </si>
  <si>
    <t>jenny.cockburn@concordia.ca</t>
  </si>
  <si>
    <t>Erica Botner</t>
  </si>
  <si>
    <t>erica.botner@concordia.ca</t>
  </si>
  <si>
    <t>Dayna Morrow</t>
  </si>
  <si>
    <t>dayna.morrow@concordia.ca</t>
  </si>
  <si>
    <t>Susie Wileman</t>
  </si>
  <si>
    <t>susie.wileman@concordia.ca</t>
  </si>
  <si>
    <t>Erin Shauna Goldstein</t>
  </si>
  <si>
    <t>erin.goldstein@concordia.ca</t>
  </si>
  <si>
    <t>Kathryn Gasse</t>
  </si>
  <si>
    <t>kathryn.gasse@concordia.ca</t>
  </si>
  <si>
    <t>Ann-Louise Howard</t>
  </si>
  <si>
    <t>annlouise.howard@concordia.ca</t>
  </si>
  <si>
    <t>Rehab Mahmoud</t>
  </si>
  <si>
    <t>r.mahmoud@concordia.ca</t>
  </si>
  <si>
    <t>Paul Desbarats</t>
  </si>
  <si>
    <t>paul.desbarats@concordia.ca</t>
  </si>
  <si>
    <t>Nicolas Nadeau</t>
  </si>
  <si>
    <t>nicolas.nadeau@concordia.ca</t>
  </si>
  <si>
    <t>Zeina Ismail-Allouche</t>
  </si>
  <si>
    <t>zeina.ismailallouche@concordia.ca</t>
  </si>
  <si>
    <t>Stephanie Hovington</t>
  </si>
  <si>
    <t>stephanie.hovington@concordia.ca</t>
  </si>
  <si>
    <t>Geneviève Grégoire-Labrecque</t>
  </si>
  <si>
    <t>genevieve.gregoirelabrecque@concordia.ca</t>
  </si>
  <si>
    <t>Yabome Gilpin-Jackson</t>
  </si>
  <si>
    <t>yabome.gilpin-jackson@concordia.ca</t>
  </si>
  <si>
    <t>Enrico Quilico</t>
  </si>
  <si>
    <t>enrico.quilico@concordia.ca</t>
  </si>
  <si>
    <t>Anita Sinner</t>
  </si>
  <si>
    <t>anita.sinner@concordia.ca</t>
  </si>
  <si>
    <t>JuanCarlos.Castro@concordia.ca</t>
  </si>
  <si>
    <t>kathleen.vaughan@concordia.ca</t>
  </si>
  <si>
    <t>Richard Lachapelle</t>
  </si>
  <si>
    <t>richard.lachapelle@concordia.ca</t>
  </si>
  <si>
    <t>Art Education - McGill</t>
  </si>
  <si>
    <t>vivek.venkatesh@concordia.ca</t>
  </si>
  <si>
    <t>lorrie.blair@concordia.ca</t>
  </si>
  <si>
    <t>Aileen Pugliese Castro</t>
  </si>
  <si>
    <t>aileen.castro@concordia.ca</t>
  </si>
  <si>
    <t>MJ Thompson</t>
  </si>
  <si>
    <t>mj.thompson@concordia.ca</t>
  </si>
  <si>
    <t>Emily G. Keenlyside</t>
  </si>
  <si>
    <t>emily.keenlyside@concordia.ca</t>
  </si>
  <si>
    <t>Marie-Pierre Labrie</t>
  </si>
  <si>
    <t>marie-pierre.labrie@concordia.ca</t>
  </si>
  <si>
    <t>Ehsan Akbari Sharbaf</t>
  </si>
  <si>
    <t>ehsan.akbari@concordia.ca</t>
  </si>
  <si>
    <t>Bettina Forget</t>
  </si>
  <si>
    <t>bettina.forget@concordia.ca</t>
  </si>
  <si>
    <t>Ranya Essmat Saad</t>
  </si>
  <si>
    <t>ranyaessmat.saad@concordia.ca</t>
  </si>
  <si>
    <t>Arianna Garcia Fialdini</t>
  </si>
  <si>
    <t>arianna.garciafialdini@concordia.ca</t>
  </si>
  <si>
    <t>Patricia Osler</t>
  </si>
  <si>
    <t>trish.osler@concordia.ca</t>
  </si>
  <si>
    <t>Heather Igloliorte</t>
  </si>
  <si>
    <t>heather.igloliorte@concordia.ca</t>
  </si>
  <si>
    <t>johanne.sloan@concordia.ca</t>
  </si>
  <si>
    <t>john.potvin@concordia.ca</t>
  </si>
  <si>
    <t>Kristina Huneault</t>
  </si>
  <si>
    <t>kristina.huneault@concordia.ca</t>
  </si>
  <si>
    <t>martha.langford@concordia.ca</t>
  </si>
  <si>
    <t>Nicola Pezolet</t>
  </si>
  <si>
    <t>nicola.pezolet@concordia.ca</t>
  </si>
  <si>
    <t>steven.stowell@concordia.ca</t>
  </si>
  <si>
    <t>alice.jim@concordia.ca</t>
  </si>
  <si>
    <t>Elaine Cheasley Paterson</t>
  </si>
  <si>
    <t>elaine.paterson@concordia.ca</t>
  </si>
  <si>
    <t>Joana Joachim</t>
  </si>
  <si>
    <t>joana.joachim@concordia.ca</t>
  </si>
  <si>
    <t>michelle.mcgeough@concordia.ca</t>
  </si>
  <si>
    <t>Cynthia Hammond</t>
  </si>
  <si>
    <t>cynthia.hammond@concordia.ca</t>
  </si>
  <si>
    <t>Marco Deyasi</t>
  </si>
  <si>
    <t>marco.deyasi@concordia.ca</t>
  </si>
  <si>
    <t>John Di Stefano</t>
  </si>
  <si>
    <t>john.distefano@concordia.ca</t>
  </si>
  <si>
    <t>Victoria Addona</t>
  </si>
  <si>
    <t>victoria.addona@concordia.ca</t>
  </si>
  <si>
    <t>Anita Grants</t>
  </si>
  <si>
    <t>anita.grants@concordia.ca</t>
  </si>
  <si>
    <t>Margaret E Hodges</t>
  </si>
  <si>
    <t>margaret.hodges@concordia.ca</t>
  </si>
  <si>
    <t>Stefan Jovanovic</t>
  </si>
  <si>
    <t>stefan.jovanovic@concordia.ca</t>
  </si>
  <si>
    <t>Anja Bock</t>
  </si>
  <si>
    <t>anja.bock@concordia.ca</t>
  </si>
  <si>
    <t>Nuria Carton De Grammont</t>
  </si>
  <si>
    <t>nuria.cartondegrammont@concordia.ca</t>
  </si>
  <si>
    <t>Charles Gagnon</t>
  </si>
  <si>
    <t>charles.gagnon@concordia.ca</t>
  </si>
  <si>
    <t>Caroline Beaudoin</t>
  </si>
  <si>
    <t>caroline.beaudoin@concordia.ca</t>
  </si>
  <si>
    <t>Adrian Gor</t>
  </si>
  <si>
    <t>adrian.gor@concordia.ca</t>
  </si>
  <si>
    <t>Braden Scott</t>
  </si>
  <si>
    <t>braden.scott@concordia.ca</t>
  </si>
  <si>
    <t>Tracy Valcourt</t>
  </si>
  <si>
    <t>tracy.valcourt@concordia.ca</t>
  </si>
  <si>
    <t>Stephanie Hornstein</t>
  </si>
  <si>
    <t>stephanie.hornstein@concordia.ca</t>
  </si>
  <si>
    <t>Gregory P. Rodriguez Jr.</t>
  </si>
  <si>
    <t>gregory.rodriguezjr@concordia.ca</t>
  </si>
  <si>
    <t>Ifeoma Ugonnwa Anyaeji</t>
  </si>
  <si>
    <t>ifeoma.anyaeji@concordia.ca</t>
  </si>
  <si>
    <t>Charissa Von Harringa</t>
  </si>
  <si>
    <t>charissa.vonharringa@concordia.ca</t>
  </si>
  <si>
    <t>Kanwal Syed</t>
  </si>
  <si>
    <t>kanwal.syed@concordia.ca</t>
  </si>
  <si>
    <t>Rebecca Lemire</t>
  </si>
  <si>
    <t>rebecca.lemire@concordia.ca</t>
  </si>
  <si>
    <t>Amy Prouty</t>
  </si>
  <si>
    <t>amy.prouty@concordia.ca</t>
  </si>
  <si>
    <t>Georgia Phillips-Amos</t>
  </si>
  <si>
    <t>georgia.phillipsamos@concordia.ca</t>
  </si>
  <si>
    <t>Brayden Burrard</t>
  </si>
  <si>
    <t>brayden.burrard@concordia.ca</t>
  </si>
  <si>
    <t>Molly-Claire Gillett</t>
  </si>
  <si>
    <t>molly-claire.gillett@concordia.ca</t>
  </si>
  <si>
    <t>Vanessa M. Parent</t>
  </si>
  <si>
    <t>vanessamackenzie.parent@concordia.ca</t>
  </si>
  <si>
    <t>Johanna Amos</t>
  </si>
  <si>
    <t>johanna.amos@concordia.ca</t>
  </si>
  <si>
    <t>Rebecca Waldie</t>
  </si>
  <si>
    <t>Arts and Science</t>
  </si>
  <si>
    <t>rebecca.waldie@concordia.ca</t>
  </si>
  <si>
    <t>Nasim Tavassoli</t>
  </si>
  <si>
    <t>nasim.tavassoli@concordia.ca</t>
  </si>
  <si>
    <t>Aashiq Kachroo</t>
  </si>
  <si>
    <t>aashiq.kachroo@concordia.ca</t>
  </si>
  <si>
    <t>carly.ziter@concordia.ca</t>
  </si>
  <si>
    <t>eric.pedersen@concordia.ca</t>
  </si>
  <si>
    <t>adrian.tsang@concordia.ca</t>
  </si>
  <si>
    <t>Aida Abu-Baker</t>
  </si>
  <si>
    <t>aida.abu-baker@concordia.ca</t>
  </si>
  <si>
    <t>alisa.piekny@concordia.ca</t>
  </si>
  <si>
    <t>Andrew Stephen Wieczorek</t>
  </si>
  <si>
    <t>andrew.wieczorek@concordia.ca</t>
  </si>
  <si>
    <t>Catherine Calogeropoulos</t>
  </si>
  <si>
    <t>catherine.calogeropoulos@concordia.ca</t>
  </si>
  <si>
    <t>david.kwan@concordia.ca</t>
  </si>
  <si>
    <t>david.walsh@concordia.ca</t>
  </si>
  <si>
    <t>Donald Gray Stirling</t>
  </si>
  <si>
    <t>gray.stirling@concordia.ca</t>
  </si>
  <si>
    <t>emma.despland@concordia.ca</t>
  </si>
  <si>
    <t>grant.brown@concordia.ca</t>
  </si>
  <si>
    <t>Ian Ferguson</t>
  </si>
  <si>
    <t>ian.ferguson@concordia.ca</t>
  </si>
  <si>
    <t>jp.lessard@concordia.ca</t>
  </si>
  <si>
    <t>jinsuk.lee@concordia.ca</t>
  </si>
  <si>
    <t>Laurent Potvin-Trottier</t>
  </si>
  <si>
    <t>laurent.potvin@concordia.ca</t>
  </si>
  <si>
    <t>madoka.gray-mitsumune@concordia.ca</t>
  </si>
  <si>
    <t>malcolm.whiteway@concordia.ca</t>
  </si>
  <si>
    <t>Michael Hallett</t>
  </si>
  <si>
    <t>michael.hallett@concordia.ca</t>
  </si>
  <si>
    <t>Michael Sacher</t>
  </si>
  <si>
    <t>michael.sacher@concordia.ca</t>
  </si>
  <si>
    <t>pedro.peres-neto@concordia.ca</t>
  </si>
  <si>
    <t>daya.dayanandan@concordia.ca</t>
  </si>
  <si>
    <t>Vincent Martin</t>
  </si>
  <si>
    <t>vincent.martin@concordia.ca</t>
  </si>
  <si>
    <t>Vladimir Titorenko</t>
  </si>
  <si>
    <t>vladimir.titorenko@concordia.ca</t>
  </si>
  <si>
    <t>william.zerges@concordia.ca</t>
  </si>
  <si>
    <t>Christopher Brett</t>
  </si>
  <si>
    <t>Christopher.Brett@concordia.ca</t>
  </si>
  <si>
    <t>dylan.fraser@concordia.ca</t>
  </si>
  <si>
    <t>james.grant@concordia.ca</t>
  </si>
  <si>
    <t>patrick.gulick@concordia.ca</t>
  </si>
  <si>
    <t>robert.weladji@concordia.ca</t>
  </si>
  <si>
    <t>Brendan Joyce</t>
  </si>
  <si>
    <t>brendan.joyce@concordia.ca</t>
  </si>
  <si>
    <t>Elizabeth Lawrence</t>
  </si>
  <si>
    <t>elizabeth.lawrence@concordia.ca</t>
  </si>
  <si>
    <t>Amandeep Glory</t>
  </si>
  <si>
    <t>amandeep.glory@concordia.ca</t>
  </si>
  <si>
    <t>Noa Davidai</t>
  </si>
  <si>
    <t>noa.davidai@concordia.ca</t>
  </si>
  <si>
    <t>ali.nazemi@concordia.ca</t>
  </si>
  <si>
    <t>Attila Zsaki</t>
  </si>
  <si>
    <t>am.zsaki@concordia.ca</t>
  </si>
  <si>
    <t>catherine.mulligan@concordia.ca</t>
  </si>
  <si>
    <t>ahmed.soliman@concordia.ca</t>
  </si>
  <si>
    <t>andreas Athienitis</t>
  </si>
  <si>
    <t>andreask.athienitis@concordia.ca</t>
  </si>
  <si>
    <t>anjan.bhowmick@concordia.ca</t>
  </si>
  <si>
    <t>ashutosh.bagchi@concordia.ca</t>
  </si>
  <si>
    <t>biao.li@concordia.ca</t>
  </si>
  <si>
    <t>bruno.lee@concordia.ca</t>
  </si>
  <si>
    <t>chunjiang.an@concordia.ca</t>
  </si>
  <si>
    <t>Ciprian Alecsandru</t>
  </si>
  <si>
    <t>ciprian.alecsandru@concordia.ca</t>
  </si>
  <si>
    <t>emre.erkmen@concordia.ca</t>
  </si>
  <si>
    <t>fariborz.haghighat@concordia.ca</t>
  </si>
  <si>
    <t>fuzhan.nasiri@concordia.ca</t>
  </si>
  <si>
    <t>ghazanfarah.hafeez@concordia.ca</t>
  </si>
  <si>
    <t>hua.ge@concordia.ca</t>
  </si>
  <si>
    <t>jassim.hassan@concordia.ca</t>
  </si>
  <si>
    <t>Joonhee Lee</t>
  </si>
  <si>
    <t>joonhee.lee@concordia.ca</t>
  </si>
  <si>
    <t>khaled.galal@concordia.ca</t>
  </si>
  <si>
    <t>lan.lin@concordia.ca</t>
  </si>
  <si>
    <t>leon.wang@concordia.ca</t>
  </si>
  <si>
    <t>lucia.tirca@concordia.ca</t>
  </si>
  <si>
    <t>luis.amador@concordia.ca</t>
  </si>
  <si>
    <t>mazdak.nikbakht@concordia.ca</t>
  </si>
  <si>
    <t>m.nokken@concordia.ca</t>
  </si>
  <si>
    <t>mohamed.ouf@concordia.ca</t>
  </si>
  <si>
    <t>rebecca.dziedzic@concordia.ca</t>
  </si>
  <si>
    <t>Saifur Rahaman</t>
  </si>
  <si>
    <t>saifur.rahaman@concordia.ca</t>
  </si>
  <si>
    <t>sanghyeok.han@concordia.ca</t>
  </si>
  <si>
    <t>Shahin Karimidorabati</t>
  </si>
  <si>
    <t>shahin.karimi@concordia.ca</t>
  </si>
  <si>
    <t>ursula.eicker@concordia.ca</t>
  </si>
  <si>
    <t>zhi.chen@concordia.ca</t>
  </si>
  <si>
    <t>Sangsoo Han</t>
  </si>
  <si>
    <t>sangsoo.han@concordia.ca</t>
  </si>
  <si>
    <t>Farzad Ghodoosi-Poor</t>
  </si>
  <si>
    <t>farzad.ghodoosi-poor@concordia.ca</t>
  </si>
  <si>
    <t>sam.li@concordia.ca</t>
  </si>
  <si>
    <t>Aref Khawam</t>
  </si>
  <si>
    <t>aref.khawam@concordia.ca</t>
  </si>
  <si>
    <t>Michael A. Lacasse</t>
  </si>
  <si>
    <t>michaela.lacasse@concordia.ca</t>
  </si>
  <si>
    <t>Piero Salvo</t>
  </si>
  <si>
    <t>piero.salvo@concordia.ca</t>
  </si>
  <si>
    <t>Rahim Tadayon</t>
  </si>
  <si>
    <t>rahim.tadayon@concordia.ca</t>
  </si>
  <si>
    <t>Sarmad Al-Mashta</t>
  </si>
  <si>
    <t>sarmad.al-mashta@concordia.ca</t>
  </si>
  <si>
    <t>Hellen Christodoulou</t>
  </si>
  <si>
    <t>hellen.christodoulou@concordia.ca</t>
  </si>
  <si>
    <t>Mohammad Islam</t>
  </si>
  <si>
    <t>mohammad-n.islam@concordia.ca</t>
  </si>
  <si>
    <t>10089548</t>
  </si>
  <si>
    <t>20448389</t>
  </si>
  <si>
    <t>am.hanna@concordia.ca</t>
  </si>
  <si>
    <t>10026859</t>
  </si>
  <si>
    <t>osama.moselhi@concordia.ca</t>
  </si>
  <si>
    <t>10036420</t>
  </si>
  <si>
    <t xml:space="preserve"> theodore.stathopoulos@concordia.ca</t>
  </si>
  <si>
    <t>21511270</t>
  </si>
  <si>
    <t>radu.zmeureanu@concordia.ca</t>
  </si>
  <si>
    <t>Chang Seo Lee</t>
  </si>
  <si>
    <t>alex.devisscher@concordia.ca</t>
  </si>
  <si>
    <t>Melanie Hazlett</t>
  </si>
  <si>
    <t>melanie.hazlett@concordia.ca</t>
  </si>
  <si>
    <t>Sana Jahanshahi Anbuhi</t>
  </si>
  <si>
    <t>sana.anbuhi@concordia.ca</t>
  </si>
  <si>
    <t>zhibin.ye@concordia.ca</t>
  </si>
  <si>
    <t>pantcho.stoyanov@concordia.ca</t>
  </si>
  <si>
    <t>xia.li@concordia.ca</t>
  </si>
  <si>
    <t>Deniz Meneksedag Erol</t>
  </si>
  <si>
    <t>deniz.erol@concordia.ca</t>
  </si>
  <si>
    <t>Yaser Khojasteh-Salkuyeh</t>
  </si>
  <si>
    <t>yaser.khojasteh@concordia.ca</t>
  </si>
  <si>
    <t>marcantoni.goulet@concordia.ca</t>
  </si>
  <si>
    <t>Paula.Wood-Adams@concordia.ca</t>
  </si>
  <si>
    <t>Melissa Passarelli</t>
  </si>
  <si>
    <t>melissa.passarelli@concordia.ca</t>
  </si>
  <si>
    <t>xianming.zhang@concordia.ca</t>
  </si>
  <si>
    <t>German Miguel Perez Quintana</t>
  </si>
  <si>
    <t>german.perez@concordia.ca</t>
  </si>
  <si>
    <t>Cerrie W. Rogers</t>
  </si>
  <si>
    <t>Cerrie.Rogers@concordia.ca</t>
  </si>
  <si>
    <t>Christopher Wilds</t>
  </si>
  <si>
    <t>Chris.Wilds@concordia.ca</t>
  </si>
  <si>
    <t>Ashlee Howarth</t>
  </si>
  <si>
    <t>ashlee.howarth@concordia.ca</t>
  </si>
  <si>
    <t>brandon.findlay@concordia.ca</t>
  </si>
  <si>
    <t>Cameron.Skinner@concordia.ca</t>
  </si>
  <si>
    <t>Christine Dewolf</t>
  </si>
  <si>
    <t>Christine.Dewolf@concordia.ca</t>
  </si>
  <si>
    <t>dajana.vuckovic@concordia.ca</t>
  </si>
  <si>
    <t>gregor.kos@concordia.ca</t>
  </si>
  <si>
    <t>Louis.Cuccia@concordia.ca</t>
  </si>
  <si>
    <t>Marek Majewski</t>
  </si>
  <si>
    <t>marek.majewski@concordia.ca</t>
  </si>
  <si>
    <t>Pat.Forgione@concordia.ca</t>
  </si>
  <si>
    <t>Paul.Joyce@concordia.ca</t>
  </si>
  <si>
    <t>Peter.Pawelek@concordia.ca</t>
  </si>
  <si>
    <t>rafik.naccache@concordia.ca</t>
  </si>
  <si>
    <t>Sebastien Robidoux</t>
  </si>
  <si>
    <t>Sebastien.Robidoux@concordia.ca</t>
  </si>
  <si>
    <t>Dr.X@concordia.ca</t>
  </si>
  <si>
    <t>yves.gelinas@concordia.ca</t>
  </si>
  <si>
    <t>Gilles H. Peslherbe</t>
  </si>
  <si>
    <t>Gilles.Peslherbe@concordia.ca</t>
  </si>
  <si>
    <t>Heidi M. Muchall</t>
  </si>
  <si>
    <t>Heidi.Muchall@concordia.ca</t>
  </si>
  <si>
    <t>John.Oh@concordia.ca</t>
  </si>
  <si>
    <t>Elham Ghobadi</t>
  </si>
  <si>
    <t>e.ghobadi@concordia.ca</t>
  </si>
  <si>
    <t>Joanne Krupa</t>
  </si>
  <si>
    <t>joanne.krupa@concordia.ca</t>
  </si>
  <si>
    <t>Lena Sahlman</t>
  </si>
  <si>
    <t>lena.sahlman@concordia.ca</t>
  </si>
  <si>
    <t>Guy Paquette</t>
  </si>
  <si>
    <t>guy.paquette@concordia.ca</t>
  </si>
  <si>
    <t>Ann English</t>
  </si>
  <si>
    <t>20820105</t>
  </si>
  <si>
    <t>ann.english@concordia.ca</t>
  </si>
  <si>
    <t>john.capobianco@concordia.ca</t>
  </si>
  <si>
    <t>M. Catherine Bolton</t>
  </si>
  <si>
    <t>Classics, Modern Languages and Linguistics</t>
  </si>
  <si>
    <t>m.catherine.bolton@concordia.ca</t>
  </si>
  <si>
    <t>Alan Clinton Bale</t>
  </si>
  <si>
    <t>alan.bale@concordia.ca</t>
  </si>
  <si>
    <t>Dario Brancato</t>
  </si>
  <si>
    <t>d.brancato@concordia.ca</t>
  </si>
  <si>
    <t>brad.nelson@concordia.ca</t>
  </si>
  <si>
    <t>Mattyas G. Huggard</t>
  </si>
  <si>
    <t>mattyas.huggard@concordia.ca</t>
  </si>
  <si>
    <t>Simeon David Ehrlich</t>
  </si>
  <si>
    <t>simeon.ehrlich@concordia.ca</t>
  </si>
  <si>
    <t>Veno Volenec</t>
  </si>
  <si>
    <t>veno.volenec@concordia.ca</t>
  </si>
  <si>
    <t>Alexander Dale</t>
  </si>
  <si>
    <t>alexander.dale@concordia.ca</t>
  </si>
  <si>
    <t>Charles D. Reiss</t>
  </si>
  <si>
    <t>charles.reiss@concordia.ca</t>
  </si>
  <si>
    <t>Alexandra Hagen</t>
  </si>
  <si>
    <t>alexandra.hagen@concordia.ca</t>
  </si>
  <si>
    <t>Daniela Isac</t>
  </si>
  <si>
    <t>dana.isac@concordia.ca</t>
  </si>
  <si>
    <t>Elena Benelli</t>
  </si>
  <si>
    <t>elena.benelli@concordia.ca</t>
  </si>
  <si>
    <t>Goretti Ramirez</t>
  </si>
  <si>
    <t>goretti.ramirez@concordia.ca</t>
  </si>
  <si>
    <t>Lian Duan</t>
  </si>
  <si>
    <t>lian.duan@concordia.ca</t>
  </si>
  <si>
    <t>Luis Ochoa</t>
  </si>
  <si>
    <t>luis.ochoa@concordia.ca</t>
  </si>
  <si>
    <t>Madelyn Kissock</t>
  </si>
  <si>
    <t>madelyn.kissock@concordia.ca</t>
  </si>
  <si>
    <t>Rasha El Hawari</t>
  </si>
  <si>
    <t>rasha.elhawari@concordia.ca</t>
  </si>
  <si>
    <t>Roberto Viereck Salinas</t>
  </si>
  <si>
    <t>roberto.viereck@concordia.ca</t>
  </si>
  <si>
    <t>Jane E. Francis</t>
  </si>
  <si>
    <t>jane.francis@concordia.ca</t>
  </si>
  <si>
    <t>Mark R. Hale</t>
  </si>
  <si>
    <t>mark.hale@concordia.ca</t>
  </si>
  <si>
    <t>Miriam Diaz Granado</t>
  </si>
  <si>
    <t>miriam.diaz@concordia.ca</t>
  </si>
  <si>
    <t>Jose Antonio Gimenez Mico</t>
  </si>
  <si>
    <t>toni.gimenez@concordia.ca</t>
  </si>
  <si>
    <t>John S. Donahue</t>
  </si>
  <si>
    <t>john.donahue@concordia.ca</t>
  </si>
  <si>
    <t>A. Liane Harmat</t>
  </si>
  <si>
    <t>L.Harmat@concordia.ca</t>
  </si>
  <si>
    <t>Kathleen MacDonald</t>
  </si>
  <si>
    <t>kathleen.macdonald@concordia.ca</t>
  </si>
  <si>
    <t>Giuseppe Spacagna</t>
  </si>
  <si>
    <t>giuseppe.spacagna@concordia.ca</t>
  </si>
  <si>
    <t>Maria-Luisa Teoli</t>
  </si>
  <si>
    <t>marialuisa.teoli@concordia.ca</t>
  </si>
  <si>
    <t>Francisco Theodosiadis</t>
  </si>
  <si>
    <t>francisco.theodosiadis@concordia.ca</t>
  </si>
  <si>
    <t>Patrizia Putalivo</t>
  </si>
  <si>
    <t>patrizia.putalivo@concordia.ca</t>
  </si>
  <si>
    <t>Helen Filippou</t>
  </si>
  <si>
    <t>helen.filippou@concordia.ca</t>
  </si>
  <si>
    <t>Susana Cossios</t>
  </si>
  <si>
    <t>susana.cossios@concordia.ca</t>
  </si>
  <si>
    <t>Anny Guimont</t>
  </si>
  <si>
    <t>Anny.Guimont@concordia.ca</t>
  </si>
  <si>
    <t>Soraya Saba</t>
  </si>
  <si>
    <t>soraya.saba@concordia.ca</t>
  </si>
  <si>
    <t>Daniel Zamorano</t>
  </si>
  <si>
    <t>daniel.zamorano@concordia.ca</t>
  </si>
  <si>
    <t>Natalia Alabart</t>
  </si>
  <si>
    <t>natalia.alabart@concordia.ca</t>
  </si>
  <si>
    <t>A Renee Bouchard</t>
  </si>
  <si>
    <t>a.renee.bouchard@concordia.ca</t>
  </si>
  <si>
    <t>Enrique Jesus Gonzalez Romero</t>
  </si>
  <si>
    <t>enrique.gonzalez@concordia.ca</t>
  </si>
  <si>
    <t>Claudio Clivio</t>
  </si>
  <si>
    <t>claudio.clivio@concordia.ca</t>
  </si>
  <si>
    <t>Jacqueline Peters</t>
  </si>
  <si>
    <t>jacqueline.peters@concordia.ca</t>
  </si>
  <si>
    <t>Hisako Noguchi</t>
  </si>
  <si>
    <t>hisako.noguchi@concordia.ca</t>
  </si>
  <si>
    <t>Cheng-Ying G. Lin</t>
  </si>
  <si>
    <t>grace.lin@concordia.ca</t>
  </si>
  <si>
    <t>Yang Liu</t>
  </si>
  <si>
    <t>yang.liu@concordia.ca</t>
  </si>
  <si>
    <t>Georges Abou-Hsab</t>
  </si>
  <si>
    <t>georges.abou-hsab@concordia.ca</t>
  </si>
  <si>
    <t>Manal El Badaoui</t>
  </si>
  <si>
    <t>manal.elbadaoui@concordia.ca</t>
  </si>
  <si>
    <t>Corinna Langer</t>
  </si>
  <si>
    <t>corinna.langer@concordia.ca</t>
  </si>
  <si>
    <t>Joanne Vanessa Napolitano</t>
  </si>
  <si>
    <t>joanne.napolitano@concordia.ca</t>
  </si>
  <si>
    <t>Holger Pausch</t>
  </si>
  <si>
    <t>holger.pausch@concordia.ca</t>
  </si>
  <si>
    <t>Molin Wang</t>
  </si>
  <si>
    <t>molin.wang@concordia.ca</t>
  </si>
  <si>
    <t>Amira Shouma</t>
  </si>
  <si>
    <t>amira.shouma@concordia.ca</t>
  </si>
  <si>
    <t>Kirill Fessenko</t>
  </si>
  <si>
    <t>kirill.fessenko@concordia.ca</t>
  </si>
  <si>
    <t>Alia Kawalit</t>
  </si>
  <si>
    <t>alia.kawalit@concordia.ca</t>
  </si>
  <si>
    <t>Arseli Dokumaci</t>
  </si>
  <si>
    <t>arseli.dokumaci@concordia.ca</t>
  </si>
  <si>
    <t>Christiana Abraham</t>
  </si>
  <si>
    <t>christiana.abraham@concordia.ca</t>
  </si>
  <si>
    <t>Ezra Winton</t>
  </si>
  <si>
    <t>ezra.winton@concordia.ca</t>
  </si>
  <si>
    <t>Stephen Monteiro</t>
  </si>
  <si>
    <t>stephen.monteiro@concordia.ca</t>
  </si>
  <si>
    <t>Christopher Gutierrez</t>
  </si>
  <si>
    <t>christopher.gutierrez@concordia.ca</t>
  </si>
  <si>
    <t>Razan Al-Salah</t>
  </si>
  <si>
    <t>razan.alsalah@concordia.ca</t>
  </si>
  <si>
    <t>alessandra.renzi@concordia.ca</t>
  </si>
  <si>
    <t>C.Acland@concordia.ca</t>
  </si>
  <si>
    <t>Elizabeth Miller</t>
  </si>
  <si>
    <t>elizabeth.miller@concordia.ca</t>
  </si>
  <si>
    <t>Fenwick Mckelvey</t>
  </si>
  <si>
    <t>fenwick.mckelvey@concordia.ca</t>
  </si>
  <si>
    <t>Jeremy Stolow</t>
  </si>
  <si>
    <t>jeremy.stolow@concordia.ca</t>
  </si>
  <si>
    <t>kim.sawchuk@concordia.ca</t>
  </si>
  <si>
    <t>Kumar Sundaram Pathak</t>
  </si>
  <si>
    <t>kumarsundaram.pathak@concordia.ca</t>
  </si>
  <si>
    <t>Monika Gagnon</t>
  </si>
  <si>
    <t>monika.gagnon@concordia.ca</t>
  </si>
  <si>
    <t>Owen Chapman</t>
  </si>
  <si>
    <t>owen.chapman@concordia.ca</t>
  </si>
  <si>
    <t>stefanie.duguay@concordia.ca</t>
  </si>
  <si>
    <t>Tagny Duff</t>
  </si>
  <si>
    <t>tagny.duff@concordia.ca</t>
  </si>
  <si>
    <t>Yasmin Jiwani</t>
  </si>
  <si>
    <t>yasmin.jiwani@concordia.ca</t>
  </si>
  <si>
    <t>Ken Briscoe</t>
  </si>
  <si>
    <t>ken.briscoe@concordia.ca</t>
  </si>
  <si>
    <t>krista.lynes@concordia.ca</t>
  </si>
  <si>
    <t>Matt Soar</t>
  </si>
  <si>
    <t>Matt.Soar@concordia.ca</t>
  </si>
  <si>
    <t>Mia.Consalvo@concordia.ca</t>
  </si>
  <si>
    <t>Peter Van Wyck</t>
  </si>
  <si>
    <t>peter.vanwyck@concordia.ca</t>
  </si>
  <si>
    <t>Timothy Schwab</t>
  </si>
  <si>
    <t>timothy.schwab@concordia.ca</t>
  </si>
  <si>
    <t>Treva Michelle Pullen</t>
  </si>
  <si>
    <t>treva.legassie@concordia.ca</t>
  </si>
  <si>
    <t>Dayna McLeod</t>
  </si>
  <si>
    <t>dayna.mcleod@concordia.ca</t>
  </si>
  <si>
    <t>Andrei Zanescu</t>
  </si>
  <si>
    <t>andrei.zanescu@concordia.ca</t>
  </si>
  <si>
    <t>Luciano Dos Reis Frizzera</t>
  </si>
  <si>
    <t>luciano.frizzera@concordia.ca</t>
  </si>
  <si>
    <t>Eileen Holowka</t>
  </si>
  <si>
    <t>eileen.holowka@concordia.ca</t>
  </si>
  <si>
    <t>Alexis Poirier-Saumure</t>
  </si>
  <si>
    <t>alexis.poiriersaumure@concordia.ca</t>
  </si>
  <si>
    <t>Pénélope Chandonnet</t>
  </si>
  <si>
    <t>penelope.chandonnet@concordia.ca</t>
  </si>
  <si>
    <t>Jonathan Valencourt</t>
  </si>
  <si>
    <t>jonathan.valencourt@concordia.ca</t>
  </si>
  <si>
    <t>Megan Hutchison</t>
  </si>
  <si>
    <t>megan.hutchison@concordia.ca</t>
  </si>
  <si>
    <t>Annie Harrisson</t>
  </si>
  <si>
    <t>annie.harrisson@concordia.ca</t>
  </si>
  <si>
    <t>Antonia Hernandez-Salamovich</t>
  </si>
  <si>
    <t>antonia.hernandez@concordia.ca</t>
  </si>
  <si>
    <t>Meghan Olszanowski</t>
  </si>
  <si>
    <t>magdalena.olszanowski@concordia.ca</t>
  </si>
  <si>
    <t>Marc A. Lajeunesse</t>
  </si>
  <si>
    <t>marc.lajeunesse@concordia.ca</t>
  </si>
  <si>
    <t>Shawn S. Jones</t>
  </si>
  <si>
    <t>shawn.jones@concordia.ca</t>
  </si>
  <si>
    <t>Patricia Branco Cornish</t>
  </si>
  <si>
    <t>patricia.brancocornish@concordia.ca</t>
  </si>
  <si>
    <t>Frank Sanna</t>
  </si>
  <si>
    <t>frank.sanna@concordia.ca</t>
  </si>
  <si>
    <t>Nathalie Boucher</t>
  </si>
  <si>
    <t>Not in SIS</t>
  </si>
  <si>
    <t>Ali Jannatpour</t>
  </si>
  <si>
    <t>Ali.Jannatpour@concordia.ca</t>
  </si>
  <si>
    <t>adam.krzyzak@concordia.ca</t>
  </si>
  <si>
    <t>Aiman Hanna</t>
  </si>
  <si>
    <t>aiman.hanna@concordia.ca</t>
  </si>
  <si>
    <t>andrew Delong</t>
  </si>
  <si>
    <t>andrew.delong@concordia.ca</t>
  </si>
  <si>
    <t>brigitte.jaumard@concordia.ca</t>
  </si>
  <si>
    <t>charalambos.poullis@concordia.ca</t>
  </si>
  <si>
    <t>Constantinos Constantinides</t>
  </si>
  <si>
    <t>constantinos.constantinides@concordia.ca</t>
  </si>
  <si>
    <t>denis.pankratov@concordia.ca</t>
  </si>
  <si>
    <t>Dhrubajyoti Goswami</t>
  </si>
  <si>
    <t>dhrubajyoti.goswami@concordia.ca</t>
  </si>
  <si>
    <t>Emad Shihab</t>
  </si>
  <si>
    <t>emad.shihab@concordia.ca</t>
  </si>
  <si>
    <t>Essam Mansour</t>
  </si>
  <si>
    <t>essam.mansour@concordia.ca</t>
  </si>
  <si>
    <t>gosta.grahne@concordia.ca</t>
  </si>
  <si>
    <t>gregory.butler@concordia.ca</t>
  </si>
  <si>
    <t>Hassan Hajjdiab</t>
  </si>
  <si>
    <t>hassan.hajjdiab@concordia.ca</t>
  </si>
  <si>
    <t>Jinqiu Yang</t>
  </si>
  <si>
    <t>jinqiu.yang@concordia.ca</t>
  </si>
  <si>
    <t>joey.paquet@concordia.ca</t>
  </si>
  <si>
    <t>Juergen Rilling</t>
  </si>
  <si>
    <t>juergen.rilling@concordia.ca</t>
  </si>
  <si>
    <t>lata.narayanan@concordia.ca</t>
  </si>
  <si>
    <t>marta.kersten@concordia.ca</t>
  </si>
  <si>
    <t>Michel De Champlain</t>
  </si>
  <si>
    <t>michel.dechamplain@concordia.ca</t>
  </si>
  <si>
    <t>Nikolaos Tsantalis</t>
  </si>
  <si>
    <t>nikolaos.tsantalis@concordia.ca</t>
  </si>
  <si>
    <t>Nora Houari</t>
  </si>
  <si>
    <t>nora.houari@concordia.ca</t>
  </si>
  <si>
    <t>Olga Ormandjieva</t>
  </si>
  <si>
    <t>olga.ormandjieva@concordia.ca</t>
  </si>
  <si>
    <t>Rajagopalan Jayakumar</t>
  </si>
  <si>
    <t>rajagopalan.jayakumar@concordia.ca</t>
  </si>
  <si>
    <t>Rene Witte</t>
  </si>
  <si>
    <t>rene.witte@concordia.ca</t>
  </si>
  <si>
    <t>sabine.bergler@concordia.ca</t>
  </si>
  <si>
    <t>tiberiu.popa@concordia.ca</t>
  </si>
  <si>
    <t>todd.eavis@concordia.ca</t>
  </si>
  <si>
    <t>tristan.glatard@concordia.ca</t>
  </si>
  <si>
    <t>tse-hsun.chen@concordia.ca</t>
  </si>
  <si>
    <t>weiyi.shang@concordia.ca</t>
  </si>
  <si>
    <t>yann-gael.gueheneuc@concordia.ca</t>
  </si>
  <si>
    <t>yiming.xiao@concordia.ca</t>
  </si>
  <si>
    <t>Yuhong Yan</t>
  </si>
  <si>
    <t>yuhong.yan@concordia.ca</t>
  </si>
  <si>
    <t>hovhannes.harutyunyan@concordia.ca</t>
  </si>
  <si>
    <t>Kaustubha Ashok Mendhurwar</t>
  </si>
  <si>
    <t>kaustubha.mendhurwar@concordia.ca</t>
  </si>
  <si>
    <t>Leila Kosseim</t>
  </si>
  <si>
    <t>leila.kosseim@concordia.ca</t>
  </si>
  <si>
    <t>eugene.belilovsky@concordia.ca</t>
  </si>
  <si>
    <t>nemat.shiri@concordia.ca</t>
  </si>
  <si>
    <t>Joumana Dargham</t>
  </si>
  <si>
    <t>joumana.dargham@concordia.ca</t>
  </si>
  <si>
    <t>Hakim Mellah</t>
  </si>
  <si>
    <t>hakim.mellah@concordia.ca</t>
  </si>
  <si>
    <t>Zixi Quan</t>
  </si>
  <si>
    <t>zixi.quan@concordia.ca</t>
  </si>
  <si>
    <t>Abdelwahab Elnaka</t>
  </si>
  <si>
    <t>abdelwahab.elnaka@concordia.ca</t>
  </si>
  <si>
    <t>Rodrigo Morales Alvarado</t>
  </si>
  <si>
    <t>rodrigo.moralesalvarado@concordia.ca</t>
  </si>
  <si>
    <t>Peter C. Rigby</t>
  </si>
  <si>
    <t>peter.rigby@concordia.ca</t>
  </si>
  <si>
    <t>thomas.fevens@concordia.ca</t>
  </si>
  <si>
    <t>Volker Matthias Haarslev</t>
  </si>
  <si>
    <t>volker.haarslev@concordia.ca</t>
  </si>
  <si>
    <t>Samia Hilal</t>
  </si>
  <si>
    <t>samia.hilal@concordia.ca</t>
  </si>
  <si>
    <t>Sadegh Ghaderpanah</t>
  </si>
  <si>
    <t>sadegh.ghaderpanah@concordia.ca</t>
  </si>
  <si>
    <t>Khaled Jababo</t>
  </si>
  <si>
    <t>khaled.jababo@concordia.ca</t>
  </si>
  <si>
    <t>Kerly Titus</t>
  </si>
  <si>
    <t>kerly.titus@concordia.ca</t>
  </si>
  <si>
    <t>Stuart Thiel</t>
  </si>
  <si>
    <t>stuart.thiel@concordia.ca</t>
  </si>
  <si>
    <t>Nicolangelo Piccirilli</t>
  </si>
  <si>
    <t>nicolangelo.piccirilli@concordia.ca</t>
  </si>
  <si>
    <t>Amin Ranj Bar</t>
  </si>
  <si>
    <t>amin.ranjbar@concordia.ca</t>
  </si>
  <si>
    <t>Nagi Basha</t>
  </si>
  <si>
    <t>nagi.basha@concordia.ca</t>
  </si>
  <si>
    <t>10036889</t>
  </si>
  <si>
    <t>suen@cse.concordia.ca</t>
  </si>
  <si>
    <t>abdu.benhamza@concordia.ca</t>
  </si>
  <si>
    <t>amin.hammad@concordia.ca</t>
  </si>
  <si>
    <t>amr.youssef@concordia.ca</t>
  </si>
  <si>
    <t>andrea Schiffauerova</t>
  </si>
  <si>
    <t>andrea.schiffauerova@concordia.ca</t>
  </si>
  <si>
    <t>anjali.awasthi@concordia.ca</t>
  </si>
  <si>
    <t>arash.mohammadi@concordia.ca</t>
  </si>
  <si>
    <t>Ayda Basyouni</t>
  </si>
  <si>
    <t>ayda.basyouni@concordia.ca</t>
  </si>
  <si>
    <t>chadi.assi@concordia.ca</t>
  </si>
  <si>
    <t>chun.wang@concordia.ca</t>
  </si>
  <si>
    <t>farnoosh.naderkhani@concordia.ca</t>
  </si>
  <si>
    <t>Fereshteh Mafakheri</t>
  </si>
  <si>
    <t>f.mafakheri@concordia.ca</t>
  </si>
  <si>
    <t>jamal.bentahar@concordia.ca</t>
  </si>
  <si>
    <t>j.clark@concordia.ca</t>
  </si>
  <si>
    <t>jiayuan.yu@concordia.ca</t>
  </si>
  <si>
    <t>jun.yan@concordia.ca</t>
  </si>
  <si>
    <t>lingyu.wang@concordia.ca</t>
  </si>
  <si>
    <t>m.mannan@concordia.ca</t>
  </si>
  <si>
    <t>mohsen.ghafouri@concordia.ca</t>
  </si>
  <si>
    <t>mourad.debbabi@concordia.ca</t>
  </si>
  <si>
    <t>nizar.bouguila@concordia.ca</t>
  </si>
  <si>
    <t>Rachida Dssouli</t>
  </si>
  <si>
    <t>rachida.dssouli@concordia.ca</t>
  </si>
  <si>
    <t>roch.glitho@concordia.ca</t>
  </si>
  <si>
    <t>suryadipta.majumdar@concordia.ca</t>
  </si>
  <si>
    <t>walter.lucia@concordia.ca</t>
  </si>
  <si>
    <t>yong.zeng@concordia.ca</t>
  </si>
  <si>
    <t>Ivan Pustogarov</t>
  </si>
  <si>
    <t>ivan.pustogarov@concordia.ca</t>
  </si>
  <si>
    <t>Makan Pourzandi</t>
  </si>
  <si>
    <t>makan.pourzandi@concordia.ca</t>
  </si>
  <si>
    <t>Angelique Willkie</t>
  </si>
  <si>
    <t>Contemporary Dance</t>
  </si>
  <si>
    <t>angelique.willkie@concordia.ca</t>
  </si>
  <si>
    <t>michael.montanaro@concordia.ca</t>
  </si>
  <si>
    <t>Silvy Panet-Raymond</t>
  </si>
  <si>
    <t>silvy.panet-raymond@concordia.ca</t>
  </si>
  <si>
    <t>Sasha A. Kleinplatz</t>
  </si>
  <si>
    <t>sasha.kleinplatz@concordia.ca</t>
  </si>
  <si>
    <t>Florence Figols</t>
  </si>
  <si>
    <t>florence.figols@concordia.ca</t>
  </si>
  <si>
    <t>Philip Szporer</t>
  </si>
  <si>
    <t>philip.szporer@concordia.ca</t>
  </si>
  <si>
    <t>Isabelle Poirier</t>
  </si>
  <si>
    <t>isabelle.poirier@concordia.ca</t>
  </si>
  <si>
    <t>Paul Chambers</t>
  </si>
  <si>
    <t>paul.chambers@concordia.ca</t>
  </si>
  <si>
    <t>Caroline Laurin-Beaucage</t>
  </si>
  <si>
    <t>caroline.lbeaucage@concordia.ca</t>
  </si>
  <si>
    <t>Marie Claire Forte</t>
  </si>
  <si>
    <t>marieclaire.forte@concordia.ca</t>
  </si>
  <si>
    <t>Alanna Kraaijeveld</t>
  </si>
  <si>
    <t>alanna.kraaijeveld@concordia.ca</t>
  </si>
  <si>
    <t>Bonnie Harnden</t>
  </si>
  <si>
    <t>Creative Arts Therapies</t>
  </si>
  <si>
    <t>Bonnie.Harnden@concordia.ca</t>
  </si>
  <si>
    <t>Annabelle Brault</t>
  </si>
  <si>
    <t>annabelle.brault@concordia.ca</t>
  </si>
  <si>
    <t>Guylaine Vaillancourt</t>
  </si>
  <si>
    <t>G.Vaillancourt@concordia.ca</t>
  </si>
  <si>
    <t>Heather Mclaughlin</t>
  </si>
  <si>
    <t>heather.mclaughlin@concordia.ca</t>
  </si>
  <si>
    <t>Janis.Timm-Bottos@concordia.ca</t>
  </si>
  <si>
    <t>Jessica Bleuer</t>
  </si>
  <si>
    <t>jessica.bleuer@concordia.ca</t>
  </si>
  <si>
    <t>Josee Leclerc</t>
  </si>
  <si>
    <t>josee.leclerc@concordia.ca</t>
  </si>
  <si>
    <t>Laurel Young</t>
  </si>
  <si>
    <t>Laurel.Young@concordia.ca</t>
  </si>
  <si>
    <t>Katherine Purswell</t>
  </si>
  <si>
    <t>katherine.purswell@concordia.ca</t>
  </si>
  <si>
    <t>Cynthia Bruce</t>
  </si>
  <si>
    <t>cynthia.bruce@concordia.ca</t>
  </si>
  <si>
    <t>Simon Driver</t>
  </si>
  <si>
    <t>simon.driver@concordia.ca</t>
  </si>
  <si>
    <t>Razieh Namdari</t>
  </si>
  <si>
    <t>razieh.namdari@concordia.ca</t>
  </si>
  <si>
    <t>Tetiana Lazuk</t>
  </si>
  <si>
    <t>tetiana.lazuk@concordia.ca</t>
  </si>
  <si>
    <t>Bingyi Pan</t>
  </si>
  <si>
    <t>bingyi.pan@concordia.ca</t>
  </si>
  <si>
    <t>Susan LeMessurier Quinn</t>
  </si>
  <si>
    <t>susan.lemessurierquinn@concordia.ca</t>
  </si>
  <si>
    <t>Leland Peterson</t>
  </si>
  <si>
    <t>leland.peterson@concordia.ca</t>
  </si>
  <si>
    <t>Sally Cooke</t>
  </si>
  <si>
    <t>sally.cooke@concordia.ca</t>
  </si>
  <si>
    <t>Christine Novy</t>
  </si>
  <si>
    <t>christine.novy@concordia.ca</t>
  </si>
  <si>
    <t>Susan Ward</t>
  </si>
  <si>
    <t>susan.ward@concordia.ca</t>
  </si>
  <si>
    <t>Mira Rozenberg</t>
  </si>
  <si>
    <t>mira.rozenberg@concordia.ca</t>
  </si>
  <si>
    <t>Sung Tak Lee</t>
  </si>
  <si>
    <t>sungtak.lee@concordia.ca</t>
  </si>
  <si>
    <t>Charles-Antoine Thibeault</t>
  </si>
  <si>
    <t>charles-antoine.thibeault@concordia.ca</t>
  </si>
  <si>
    <t>Heidi Landis</t>
  </si>
  <si>
    <t>heidi.landis@concordia.ca</t>
  </si>
  <si>
    <t>Melissa Tan</t>
  </si>
  <si>
    <t>melissa.tan@concordia.ca</t>
  </si>
  <si>
    <t>Stephen Snow</t>
  </si>
  <si>
    <t>23234517</t>
  </si>
  <si>
    <t>Creative Arts Therapy</t>
  </si>
  <si>
    <t>Stephen.snow@concordia.ca</t>
  </si>
  <si>
    <t>Christopher Salter</t>
  </si>
  <si>
    <t>christopher.salter@concordia.ca</t>
  </si>
  <si>
    <t>Alice Jarry-Girard</t>
  </si>
  <si>
    <t>alice.jarry@concordia.ca</t>
  </si>
  <si>
    <t>Carmela.Cucuzzella@concordia.ca</t>
  </si>
  <si>
    <t>christopher.moore@concordia.ca</t>
  </si>
  <si>
    <t>Jonathan Lessard</t>
  </si>
  <si>
    <t>jonathan.lessard@concordia.ca</t>
  </si>
  <si>
    <t>Martin Racine</t>
  </si>
  <si>
    <t>martin.racine@concordia.ca</t>
  </si>
  <si>
    <t>Miranda Joy Smitheram</t>
  </si>
  <si>
    <t>miranda.smitheram@concordia.ca</t>
  </si>
  <si>
    <t>Pippin Barr</t>
  </si>
  <si>
    <t>pippin.barr@concordia.ca</t>
  </si>
  <si>
    <t>Joanna Berzowska</t>
  </si>
  <si>
    <t>joanna.berzowska@concordia.ca</t>
  </si>
  <si>
    <t>Maia Johanna Wright</t>
  </si>
  <si>
    <t>m.wright@concordia.ca</t>
  </si>
  <si>
    <t>Jason.Lewis@concordia.ca</t>
  </si>
  <si>
    <t>rilla.khaled@concordia.ca</t>
  </si>
  <si>
    <t>Philippa K. Langshaw</t>
  </si>
  <si>
    <t>pk.langshaw@concordia.ca</t>
  </si>
  <si>
    <t>Rhona Richman Kenneally</t>
  </si>
  <si>
    <t>rrk@concordia.ca</t>
  </si>
  <si>
    <t>Pascale Girardin</t>
  </si>
  <si>
    <t>pascale.girardin@concordia.ca</t>
  </si>
  <si>
    <t>Howard Davies</t>
  </si>
  <si>
    <t>howard.davies@concordia.ca</t>
  </si>
  <si>
    <t>Erwin Regler</t>
  </si>
  <si>
    <t>e.regler@concordia.ca</t>
  </si>
  <si>
    <t>Brad Todd</t>
  </si>
  <si>
    <t>brad.todd@concordia.ca</t>
  </si>
  <si>
    <t>Sarah Greig</t>
  </si>
  <si>
    <t>sarah.greig@concordia.ca</t>
  </si>
  <si>
    <t>Patricia Soares De Macedo</t>
  </si>
  <si>
    <t>pata.macedo@concordia.ca</t>
  </si>
  <si>
    <t>Santo Romano</t>
  </si>
  <si>
    <t>santo.romano@concordia.ca</t>
  </si>
  <si>
    <t>Alison R. Loader</t>
  </si>
  <si>
    <t>alison.loader@concordia.ca</t>
  </si>
  <si>
    <t>Israel Dupuis</t>
  </si>
  <si>
    <t>israel.dupuis@concordia.ca</t>
  </si>
  <si>
    <t>Tamzyn Berman</t>
  </si>
  <si>
    <t>tamzyn.berman@concordia.ca</t>
  </si>
  <si>
    <t>Joachim Despland-Lichtert</t>
  </si>
  <si>
    <t>joachim.despland-lichtert@concordia.ca</t>
  </si>
  <si>
    <t>Ben Kybartas</t>
  </si>
  <si>
    <t>ben.kybartas@concordia.ca</t>
  </si>
  <si>
    <t>Cristian Zaelzer</t>
  </si>
  <si>
    <t>cristian.zaelzer@concordia.ca</t>
  </si>
  <si>
    <t>axel.watanabe@concordia.ca</t>
  </si>
  <si>
    <t>Chui-Ha Lau</t>
  </si>
  <si>
    <t>Carol.Lau@concordia.ca</t>
  </si>
  <si>
    <t>Panagiotis Margaris</t>
  </si>
  <si>
    <t>panos.margaris@concordia.ca</t>
  </si>
  <si>
    <t>Prosper Dovonon</t>
  </si>
  <si>
    <t>Prosper.Dovonon@concordia.ca</t>
  </si>
  <si>
    <t>Uma Kaplan</t>
  </si>
  <si>
    <t>uma.kaplan@concordia.ca</t>
  </si>
  <si>
    <t>Stefania Strantza</t>
  </si>
  <si>
    <t>stefania.strantza@concordia.ca</t>
  </si>
  <si>
    <t>Georgi Boichev</t>
  </si>
  <si>
    <t>georgi.boichev@concordia.ca</t>
  </si>
  <si>
    <t>Kokouvi Tewou</t>
  </si>
  <si>
    <t>kokouvi.tewou@concordia.ca</t>
  </si>
  <si>
    <t>Md Nazmul Ahsan</t>
  </si>
  <si>
    <t>mdnazmul.ahsan@concordia.ca</t>
  </si>
  <si>
    <t>Anthony Noce</t>
  </si>
  <si>
    <t>anthony.noce@concordia.ca</t>
  </si>
  <si>
    <t>Greg Leblanc</t>
  </si>
  <si>
    <t>greg.leblanc@concordia.ca</t>
  </si>
  <si>
    <t>christian.sigouin@concordia.ca</t>
  </si>
  <si>
    <t>damba.lkhagvasuren@concordia.ca</t>
  </si>
  <si>
    <t>Dipjyoti Majumdar</t>
  </si>
  <si>
    <t>dipjyoti.majumdar@concordia.ca</t>
  </si>
  <si>
    <t>effrosyni.diamantoudi@concordia.ca</t>
  </si>
  <si>
    <t>Heejeong Kim</t>
  </si>
  <si>
    <t>heejeong.kim@concordia.ca</t>
  </si>
  <si>
    <t>huan.xie@concordia.ca</t>
  </si>
  <si>
    <t>Ivan Tchinkov</t>
  </si>
  <si>
    <t>ivan.tchinkov@concordia.ca</t>
  </si>
  <si>
    <t>janvictor.dee@concordia.ca</t>
  </si>
  <si>
    <t>Jorgen.Hansen@concordia.ca</t>
  </si>
  <si>
    <t>ming.li@concordia.ca</t>
  </si>
  <si>
    <t>Moshe Lander</t>
  </si>
  <si>
    <t>moshe.lander@concordia.ca</t>
  </si>
  <si>
    <t>paul.gomme@concordia.ca</t>
  </si>
  <si>
    <t>szilvia.papai@concordia.ca</t>
  </si>
  <si>
    <t>tatyana.koreshkova@concordia.ca</t>
  </si>
  <si>
    <t>Xintong Han</t>
  </si>
  <si>
    <t>xintong.han@concordia.ca</t>
  </si>
  <si>
    <t>doris.ngandjou@concordia.ca</t>
  </si>
  <si>
    <t>Asefeh Salarinezhad</t>
  </si>
  <si>
    <t>asefeh.salarinezhad@concordia.ca</t>
  </si>
  <si>
    <t>Sinda Kassab</t>
  </si>
  <si>
    <t>sinda.kassab@concordia.ca</t>
  </si>
  <si>
    <t>Muntasir Chaudhury</t>
  </si>
  <si>
    <t>muntasir.chaudhury@concordia.ca</t>
  </si>
  <si>
    <t>Karla Iskandar</t>
  </si>
  <si>
    <t>karla.iskandar@concordia.ca</t>
  </si>
  <si>
    <t>Golnaz Davalloo</t>
  </si>
  <si>
    <t>golnaz.davalloo@concordia.ca</t>
  </si>
  <si>
    <t>Farrokh Darvishi</t>
  </si>
  <si>
    <t>farrokh.darvishi@concordia.ca</t>
  </si>
  <si>
    <t>Rouzbeh Ghouchani</t>
  </si>
  <si>
    <t>rouzbeh.ghouchani@concordia.ca</t>
  </si>
  <si>
    <t>Pierre Karekezi Kabahizi</t>
  </si>
  <si>
    <t>pierre.kabahizi@concordia.ca</t>
  </si>
  <si>
    <t>Ribal Abi Raad</t>
  </si>
  <si>
    <t>ribal.abiraad@concordia.ca</t>
  </si>
  <si>
    <t>Gaoussou Diarra</t>
  </si>
  <si>
    <t>gaoussou.diarra@concordia.ca</t>
  </si>
  <si>
    <t>Samuel F. Pichette</t>
  </si>
  <si>
    <t>samuel.pichette@concordia.ca</t>
  </si>
  <si>
    <t>Yansounou Goussanou</t>
  </si>
  <si>
    <t>franck.goussanou@concordia.ca</t>
  </si>
  <si>
    <t>Ryan Perrin</t>
  </si>
  <si>
    <t>ryan.perrin@concordia.ca</t>
  </si>
  <si>
    <t>Bryan Campbell</t>
  </si>
  <si>
    <t>Bryan.Campbell@concordia.ca</t>
  </si>
  <si>
    <t>Muhammad Ayaz Naseem</t>
  </si>
  <si>
    <t>ayaz.naseem@concordia.ca</t>
  </si>
  <si>
    <t>Richard Schmid</t>
  </si>
  <si>
    <t>richard.schmid@concordia.ca</t>
  </si>
  <si>
    <t>Marleah Blom</t>
  </si>
  <si>
    <t>marleah.blom@concordia.ca</t>
  </si>
  <si>
    <t>Cara Singh</t>
  </si>
  <si>
    <t>cara.singh@concordia.ca</t>
  </si>
  <si>
    <t>Ghada Sfeir</t>
  </si>
  <si>
    <t>ghada.sfeir@concordia.ca</t>
  </si>
  <si>
    <t>Emmanuelle Adrien</t>
  </si>
  <si>
    <t>emmanuelle.adrien@concordia.ca</t>
  </si>
  <si>
    <t>Aviva Segal</t>
  </si>
  <si>
    <t>aviva.segal@concordia.ca</t>
  </si>
  <si>
    <t>Nassim Noroozi</t>
  </si>
  <si>
    <t>nassim.noroozi@concordia.ca</t>
  </si>
  <si>
    <t>Katherine Eastwood</t>
  </si>
  <si>
    <t>katherine.eastwood@concordia.ca</t>
  </si>
  <si>
    <t>Helena Osana</t>
  </si>
  <si>
    <t>helena.osana@concordia.ca</t>
  </si>
  <si>
    <t>adeela.ayaz@concordia.ca</t>
  </si>
  <si>
    <t>ann-louise.davidson@concordia.ca</t>
  </si>
  <si>
    <t>Carolina Cambre</t>
  </si>
  <si>
    <t>carolina.cambre@concordia.ca</t>
  </si>
  <si>
    <t>david.waddington@concordia.ca</t>
  </si>
  <si>
    <t>diane.pesco@concordia.ca</t>
  </si>
  <si>
    <t>elsa.lo@concordia.ca</t>
  </si>
  <si>
    <t>Giuliana Cucinelli</t>
  </si>
  <si>
    <t>giuliana.cucinelli@concordia.ca</t>
  </si>
  <si>
    <t>hariclia.petrakos@concordia.ca</t>
  </si>
  <si>
    <t>heike.neumann@concordia.ca</t>
  </si>
  <si>
    <t>holly.recchia@concordia.ca</t>
  </si>
  <si>
    <t>Ji Yae Bong</t>
  </si>
  <si>
    <t>jiyae.bong@concordia.ca</t>
  </si>
  <si>
    <t>julie.corrigan@concordia.ca</t>
  </si>
  <si>
    <t>kim.mcdonough@concordia.ca</t>
  </si>
  <si>
    <t>Mark Mcandrews</t>
  </si>
  <si>
    <t>mark.mcandrews@concordia.ca</t>
  </si>
  <si>
    <t>miranda.damico@concordia.ca</t>
  </si>
  <si>
    <t>nathalie.rothschild@concordia.ca</t>
  </si>
  <si>
    <t>pavel.trofimovich@concordia.ca</t>
  </si>
  <si>
    <t>sara.kennedy@concordia.ca</t>
  </si>
  <si>
    <t>Saul.Carliner@concordia.ca</t>
  </si>
  <si>
    <t>steven.shaw@concordia.ca</t>
  </si>
  <si>
    <t>Walcir.Cardoso@concordia.ca</t>
  </si>
  <si>
    <t>s.martin-chang@concordia.ca</t>
  </si>
  <si>
    <t>sandra.chang-kredl@concordia.ca</t>
  </si>
  <si>
    <t>teresa.hernandezgonzalez@concordia.ca</t>
  </si>
  <si>
    <t>Veronica Bergsten</t>
  </si>
  <si>
    <t>veronica.bergsten@concordia.ca</t>
  </si>
  <si>
    <t>Carol Johnson</t>
  </si>
  <si>
    <t>carol.johnson@concordia.ca</t>
  </si>
  <si>
    <t>Katherine Pauls</t>
  </si>
  <si>
    <t>katherine.pauls@concordia.ca</t>
  </si>
  <si>
    <t>ezgi.ozyonum@concordia.ca</t>
  </si>
  <si>
    <t>Nadine Bekkouche</t>
  </si>
  <si>
    <t>nadine.bekkouche@concordia.ca</t>
  </si>
  <si>
    <t>Wilson Damian Hernandez Varona</t>
  </si>
  <si>
    <t>wilson.hernandez@concordia.ca</t>
  </si>
  <si>
    <t>Lawrence R. Myles</t>
  </si>
  <si>
    <t>lawrence.myles@concordia.ca</t>
  </si>
  <si>
    <t>Frances Ravensbergen</t>
  </si>
  <si>
    <t>frances.ravensbergen@concordia.ca</t>
  </si>
  <si>
    <t>Cathy Mott</t>
  </si>
  <si>
    <t>cathy.mott@concordia.ca</t>
  </si>
  <si>
    <t>Sonia Di Maulo</t>
  </si>
  <si>
    <t>sonia.dimaulo@concordia.ca</t>
  </si>
  <si>
    <t>Phillip Weber</t>
  </si>
  <si>
    <t>phillip.weber@concordia.ca</t>
  </si>
  <si>
    <t>Daphne Symeonides</t>
  </si>
  <si>
    <t>daphne.symeonides@concordia.ca</t>
  </si>
  <si>
    <t>Ronald Proud</t>
  </si>
  <si>
    <t>ronald.proud@concordia.ca</t>
  </si>
  <si>
    <t>Beverley Leblanc</t>
  </si>
  <si>
    <t>beverley.leblanc@concordia.ca</t>
  </si>
  <si>
    <t>Teresa Fay</t>
  </si>
  <si>
    <t>teresa.fay@concordia.ca</t>
  </si>
  <si>
    <t>Stephen McElcheran</t>
  </si>
  <si>
    <t>stephen.mcelcheran@concordia.ca</t>
  </si>
  <si>
    <t>Eric Buisson</t>
  </si>
  <si>
    <t>eric.buisson@concordia.ca</t>
  </si>
  <si>
    <t>Vanessa Rayner</t>
  </si>
  <si>
    <t>vanessa.rayner@concordia.ca</t>
  </si>
  <si>
    <t>Sumanthra Govender</t>
  </si>
  <si>
    <t>sumanthra.govender@concordia.ca</t>
  </si>
  <si>
    <t>Veselina Kitkarska</t>
  </si>
  <si>
    <t>lina.kitkarska@concordia.ca</t>
  </si>
  <si>
    <t>nathalie.duponsel@concordia.ca</t>
  </si>
  <si>
    <t>Deborah Lunny</t>
  </si>
  <si>
    <t>deborah.lunny@concordia.ca</t>
  </si>
  <si>
    <t>Ofra Aslan</t>
  </si>
  <si>
    <t>ofra.aslan@concordia.ca</t>
  </si>
  <si>
    <t>Fiona Rowlands</t>
  </si>
  <si>
    <t>fiona.rowlands@concordia.ca</t>
  </si>
  <si>
    <t>Monique Mainella</t>
  </si>
  <si>
    <t>monique.mainella@concordia.ca</t>
  </si>
  <si>
    <t>Jill Brook</t>
  </si>
  <si>
    <t>jill.brook@concordia.ca</t>
  </si>
  <si>
    <t>Kamran Shaikh</t>
  </si>
  <si>
    <t>kamran.shaikh@concordia.ca</t>
  </si>
  <si>
    <t>Grace Edeh</t>
  </si>
  <si>
    <t>grace.edeh@concordia.ca</t>
  </si>
  <si>
    <t>David Pickup</t>
  </si>
  <si>
    <t>david.pickup@concordia.ca</t>
  </si>
  <si>
    <t>Yosra Dali</t>
  </si>
  <si>
    <t>yosra.dali@concordia.ca</t>
  </si>
  <si>
    <t>Patricia Donnelly</t>
  </si>
  <si>
    <t>patricia.donnelly@concordia.ca</t>
  </si>
  <si>
    <t>Rhonda Chung</t>
  </si>
  <si>
    <t>rhonda.chung@concordia.ca</t>
  </si>
  <si>
    <t>Kamran Ghazi-Esfahani</t>
  </si>
  <si>
    <t>kamran.ghazi@concordia.ca</t>
  </si>
  <si>
    <t>David Price</t>
  </si>
  <si>
    <t>david.price@concordia.ca</t>
  </si>
  <si>
    <t>Ryan Joshua Persram</t>
  </si>
  <si>
    <t>ryan.persram@concordia.ca</t>
  </si>
  <si>
    <t>Gwenn Gauthier</t>
  </si>
  <si>
    <t>gwenn.gauthier@concordia.ca</t>
  </si>
  <si>
    <t>June An Del Ros Ruivivar</t>
  </si>
  <si>
    <t>june.ruivivar@concordia.ca</t>
  </si>
  <si>
    <t>Leanne Letourneau</t>
  </si>
  <si>
    <t>leanne.letourneau@concordia.ca</t>
  </si>
  <si>
    <t>Ugo Ellefsen</t>
  </si>
  <si>
    <t>ugo.ellefsen@concordia.ca</t>
  </si>
  <si>
    <t>Rami Kamel</t>
  </si>
  <si>
    <t>rami.kamel@concordia.ca</t>
  </si>
  <si>
    <t>Isabelle Giroux</t>
  </si>
  <si>
    <t>isabelle.giroux@concordia.ca</t>
  </si>
  <si>
    <t>Lauren Strachan</t>
  </si>
  <si>
    <t>lauren.strachan@concordia.ca</t>
  </si>
  <si>
    <t>Susan E. Jackson</t>
  </si>
  <si>
    <t>susan.jackson@concordia.ca</t>
  </si>
  <si>
    <t>Clinton Hendry</t>
  </si>
  <si>
    <t>clinton.hendry@concordia.ca</t>
  </si>
  <si>
    <t>Marlon F. Sanches</t>
  </si>
  <si>
    <t>marlon.sanches@concordia.ca</t>
  </si>
  <si>
    <t>Christine Baida</t>
  </si>
  <si>
    <t>christine.baida@concordia.ca</t>
  </si>
  <si>
    <t>Dina Isber</t>
  </si>
  <si>
    <t>dina.isber@concordia.ca</t>
  </si>
  <si>
    <t>Cristina Mobrici</t>
  </si>
  <si>
    <t>cristina.mobrici@concordia.ca</t>
  </si>
  <si>
    <t>Alexandra Rothstein</t>
  </si>
  <si>
    <t>alexandra.rothstein@concordia.ca</t>
  </si>
  <si>
    <t>Edward Charles Griffiths</t>
  </si>
  <si>
    <t>ed.griffiths@concordia.ca</t>
  </si>
  <si>
    <t>Danial Mehdipour Kolour</t>
  </si>
  <si>
    <t>danial.mehdipourkolour@concordia.ca</t>
  </si>
  <si>
    <t>Paul Warren</t>
  </si>
  <si>
    <t>paul.warren@concordia.ca</t>
  </si>
  <si>
    <t>Juliane P. Martini</t>
  </si>
  <si>
    <t>juliane.martini@concordia.ca</t>
  </si>
  <si>
    <t>10016098</t>
  </si>
  <si>
    <t>arpi.hamalian@concordia.ca</t>
  </si>
  <si>
    <t>20551562</t>
  </si>
  <si>
    <t>Nina.howe@concordia.ca</t>
  </si>
  <si>
    <t>26669247</t>
  </si>
  <si>
    <t>Electrical &amp; Computer Engineering</t>
  </si>
  <si>
    <t>omair@ece.concordia.ca</t>
  </si>
  <si>
    <t>Amir Asif</t>
  </si>
  <si>
    <t>10178770</t>
  </si>
  <si>
    <t>asif@eecs.yorku.ca</t>
  </si>
  <si>
    <t>abdel.sebak@concordia.ca</t>
  </si>
  <si>
    <t>Akshay Rathore</t>
  </si>
  <si>
    <t>akshay.rathore@concordia.ca</t>
  </si>
  <si>
    <t>dongyu.qiu@concordia.ca</t>
  </si>
  <si>
    <t>Abdelwahab Hamou-Lhadj &lt;wahab.hamou-lhadj@concordia.ca&gt;</t>
  </si>
  <si>
    <t>glenn.cowan@concordia.ca</t>
  </si>
  <si>
    <t>Iman M. Gohar</t>
  </si>
  <si>
    <t>iman.gohar@concordia.ca</t>
  </si>
  <si>
    <t>wahab.hamou-lhadj@concordia.ca</t>
  </si>
  <si>
    <t>ahmed.kishk@concordia.ca</t>
  </si>
  <si>
    <t>amir.aghdam@concordia.ca</t>
  </si>
  <si>
    <t>anjali.agarwal@concordia.ca</t>
  </si>
  <si>
    <t>Bahareh Goodarzi</t>
  </si>
  <si>
    <t>bahareh.goodarzi@concordia.ca</t>
  </si>
  <si>
    <t>chunyan.lai@concordia.ca</t>
  </si>
  <si>
    <t>chunyan.wang@concordia.ca</t>
  </si>
  <si>
    <t>ferhat.khendek@concordia.ca</t>
  </si>
  <si>
    <t>habib.benali@concordia.ca</t>
  </si>
  <si>
    <t>hassan.rivaz@concordia.ca</t>
  </si>
  <si>
    <t>John Xiupu Zhang</t>
  </si>
  <si>
    <t>johnxiupu.zhang@concordia.ca</t>
  </si>
  <si>
    <t>jun.cai@concordia.ca</t>
  </si>
  <si>
    <t>khashayar.khorasani@concordia.ca</t>
  </si>
  <si>
    <t>Krzysztof Skonieczny</t>
  </si>
  <si>
    <t>krzysztof.skonieczny@concordia.ca</t>
  </si>
  <si>
    <t>luis.rodrigues@concordia.ca</t>
  </si>
  <si>
    <t>Luiz.Lopes@concordia.ca</t>
  </si>
  <si>
    <t>Zahangir Kabir</t>
  </si>
  <si>
    <t>zahangir.kabir@concordia.ca</t>
  </si>
  <si>
    <t>maria.amer@concordia.ca</t>
  </si>
  <si>
    <t>otmane.aitmohamed@concordia.ca</t>
  </si>
  <si>
    <t>pouya.valizadeh@concordia.ca</t>
  </si>
  <si>
    <t>pragasen.pillay@concordia.ca</t>
  </si>
  <si>
    <t>rastko.selmic@concordia.ca</t>
  </si>
  <si>
    <t>Robert Paknys</t>
  </si>
  <si>
    <t>Robert.Paknys@concordia.ca</t>
  </si>
  <si>
    <t>Sébastien Le Beux</t>
  </si>
  <si>
    <t>sebastien.lebeux@concordia.ca</t>
  </si>
  <si>
    <t>Shaghayegh Gomar</t>
  </si>
  <si>
    <t>rose.gomar@concordia.ca</t>
  </si>
  <si>
    <t>steve.shih@concordia.ca</t>
  </si>
  <si>
    <t>walaa.hamouda@concordia.ca</t>
  </si>
  <si>
    <t>weiping.zhu@concordia.ca</t>
  </si>
  <si>
    <t>yan.liu@concordia.ca</t>
  </si>
  <si>
    <t>Yousef.Shayan@concordia.ca</t>
  </si>
  <si>
    <t>Mustafa Mehmet Ali</t>
  </si>
  <si>
    <t>mustafa.mehmetali@concordia.ca</t>
  </si>
  <si>
    <t>nawwaf.kharma@concordia.ca</t>
  </si>
  <si>
    <t>Heena Rathore</t>
  </si>
  <si>
    <t>heena.rathore@concordia.ca</t>
  </si>
  <si>
    <t>paula.lago@concordia.ca</t>
  </si>
  <si>
    <t>Reza Soleymani</t>
  </si>
  <si>
    <t>reza.soleymani@concordia.ca</t>
  </si>
  <si>
    <t>Rodolfo Lima Coutinho</t>
  </si>
  <si>
    <t>rodolfo.coutinho@concordia.ca</t>
  </si>
  <si>
    <t>shahin.hashtrudizad@concordia.ca</t>
  </si>
  <si>
    <t>sofiene.tahar@concordia.ca</t>
  </si>
  <si>
    <t>william.lynch@concordia.ca</t>
  </si>
  <si>
    <t>Parsoua Abedinisohi</t>
  </si>
  <si>
    <t>parsoua.sohi@concordia.ca</t>
  </si>
  <si>
    <t>Donald Davis</t>
  </si>
  <si>
    <t>donald.davis@concordia.ca</t>
  </si>
  <si>
    <t>Manijeh Khataie</t>
  </si>
  <si>
    <t>manijeh.khataie@concordia.ca</t>
  </si>
  <si>
    <t>10037117</t>
  </si>
  <si>
    <t>swamy@ece.concordia.ca</t>
  </si>
  <si>
    <t>Cynthia Quarrie</t>
  </si>
  <si>
    <t>cynthia.quarrie@concordia.ca</t>
  </si>
  <si>
    <t>Stephen Ross</t>
  </si>
  <si>
    <t>stephen.ross@concordia.ca</t>
  </si>
  <si>
    <t>Daniel O'Leary</t>
  </si>
  <si>
    <t>daniel.oleary@concordia.ca</t>
  </si>
  <si>
    <t>Kevin Pask</t>
  </si>
  <si>
    <t>kevin.pask@concordia.ca</t>
  </si>
  <si>
    <t>Nicola Nixon</t>
  </si>
  <si>
    <t>nicola.nixon@concordia.ca</t>
  </si>
  <si>
    <t>jill.didur@concordia.ca</t>
  </si>
  <si>
    <t>Kathryn L. Sterns</t>
  </si>
  <si>
    <t>kate.sterns@concordia.ca</t>
  </si>
  <si>
    <t>stephanie.bolster@concordia.ca</t>
  </si>
  <si>
    <t>Mary Esteve</t>
  </si>
  <si>
    <t>mary.esteve@concordia.ca</t>
  </si>
  <si>
    <t>Patrick Leroux</t>
  </si>
  <si>
    <t>patrick.leroux@concordia.ca</t>
  </si>
  <si>
    <t>Omri Moses</t>
  </si>
  <si>
    <t>Omri.Moses@concordia.ca</t>
  </si>
  <si>
    <t>Stephen Yeager</t>
  </si>
  <si>
    <t>stephen.yeager@concordia.ca</t>
  </si>
  <si>
    <t>D.Wershler@concordia.ca</t>
  </si>
  <si>
    <t>nathan.brown@concordia.ca</t>
  </si>
  <si>
    <t>Stephen Powell</t>
  </si>
  <si>
    <t>stephen.powell@concordia.ca</t>
  </si>
  <si>
    <t>Jessica Dawn Bardill</t>
  </si>
  <si>
    <t>jessica.bardill@concordia.ca</t>
  </si>
  <si>
    <t>Jessica N. MacEachern</t>
  </si>
  <si>
    <t>jessica.maceachern@concordia.ca</t>
  </si>
  <si>
    <t>Greg MacArthur</t>
  </si>
  <si>
    <t>greg.macarthur@concordia.ca</t>
  </si>
  <si>
    <t>Ronjaunee Chatterjee</t>
  </si>
  <si>
    <t>ronjaunee.chatterjee@concordia.ca</t>
  </si>
  <si>
    <t>Kelsey Leanne Blair</t>
  </si>
  <si>
    <t>kelsey.blair@concordia.ca</t>
  </si>
  <si>
    <t>Darragh Languay</t>
  </si>
  <si>
    <t>darragh.languay@concordia.ca</t>
  </si>
  <si>
    <t>andre Furlani</t>
  </si>
  <si>
    <t>andre.furlani@concordia.ca</t>
  </si>
  <si>
    <t>danielle.bobker@concordia.ca</t>
  </si>
  <si>
    <t>Hansina Queyras</t>
  </si>
  <si>
    <t>sina.queyras@concordia.ca</t>
  </si>
  <si>
    <t>Jason Camlot</t>
  </si>
  <si>
    <t>jason.camlot@concordia.ca</t>
  </si>
  <si>
    <t>jesse.arseneault@concordia.ca</t>
  </si>
  <si>
    <t>Jonathan Sachs</t>
  </si>
  <si>
    <t>jonathan.sachs@concordia.ca</t>
  </si>
  <si>
    <t>Josip Novakovich</t>
  </si>
  <si>
    <t>Josip.Novakovich@concordia.ca</t>
  </si>
  <si>
    <t>Manish Sharma</t>
  </si>
  <si>
    <t>manish.sharma@concordia.ca</t>
  </si>
  <si>
    <t>Marcie Frank</t>
  </si>
  <si>
    <t>Marcie.Frank@concordia.ca</t>
  </si>
  <si>
    <t>Margaret McDonnell</t>
  </si>
  <si>
    <t>maggie.mcdonnell@concordia.ca</t>
  </si>
  <si>
    <t>Meredith Evans</t>
  </si>
  <si>
    <t>mere-dith.evans@concordia.ca</t>
  </si>
  <si>
    <t>Mikhail Iossel</t>
  </si>
  <si>
    <t>mikhail.iossel@concordia.ca</t>
  </si>
  <si>
    <t>Alexandra Custodio</t>
  </si>
  <si>
    <t>alexandra.custodio@concordia.ca</t>
  </si>
  <si>
    <t>Alexei L. Perry Cox</t>
  </si>
  <si>
    <t>alexei.perrycox@concordia.ca</t>
  </si>
  <si>
    <t>Alexandrine Lacelle</t>
  </si>
  <si>
    <t>alexandrine.lacelle@concordia.ca</t>
  </si>
  <si>
    <t>Patrick McDonagh</t>
  </si>
  <si>
    <t>patrick.mcdonagh@concordia.ca</t>
  </si>
  <si>
    <t>Sara O'Leary</t>
  </si>
  <si>
    <t>sara.oleary@concordia.ca</t>
  </si>
  <si>
    <t>Alexandra Pasian</t>
  </si>
  <si>
    <t>alexandra.pasian@concordia.ca</t>
  </si>
  <si>
    <t>Anastasia T. Fragoulis</t>
  </si>
  <si>
    <t>tess.fragoulis@concordia.ca</t>
  </si>
  <si>
    <t>Dimitri Nasrallah</t>
  </si>
  <si>
    <t>dimitri.nasrallah@concordia.ca</t>
  </si>
  <si>
    <t>John Lofranco</t>
  </si>
  <si>
    <t>john.lofranco@concordia.ca</t>
  </si>
  <si>
    <t>Bruce Gilchrist</t>
  </si>
  <si>
    <t>bruce.gilchrist@concordia.ca</t>
  </si>
  <si>
    <t>James Champagne</t>
  </si>
  <si>
    <t>james.champagne@concordia.ca</t>
  </si>
  <si>
    <t>Gillian Sze</t>
  </si>
  <si>
    <t>gillian.sze@concordia.ca</t>
  </si>
  <si>
    <t>Zachary Abram</t>
  </si>
  <si>
    <t>zachary.abram@concordia.ca</t>
  </si>
  <si>
    <t>Alan Bourassa</t>
  </si>
  <si>
    <t>Alan.Bourassa@concordia.ca</t>
  </si>
  <si>
    <t>Gregory Polakoff</t>
  </si>
  <si>
    <t>gregory.polakoff@concordia.ca</t>
  </si>
  <si>
    <t>John Emil Vincent</t>
  </si>
  <si>
    <t>JohnEmil.Vincent@concordia.ca</t>
  </si>
  <si>
    <t>Robin Graham</t>
  </si>
  <si>
    <t>robin.graham@concordia.ca</t>
  </si>
  <si>
    <t>Nora Fulton</t>
  </si>
  <si>
    <t>nora.fulton@concordia.ca</t>
  </si>
  <si>
    <t>Brieanna Nicole Lebel</t>
  </si>
  <si>
    <t>brieanna.lebel@concordia.ca</t>
  </si>
  <si>
    <t>Christina Kannenberg</t>
  </si>
  <si>
    <t>christina.kannenberg@concordia.ca</t>
  </si>
  <si>
    <t>Jessica Ruddock</t>
  </si>
  <si>
    <t>jesse.ruddock@concordia.ca</t>
  </si>
  <si>
    <t>Hugh Deasy</t>
  </si>
  <si>
    <t>hugh.deasy@concordia.ca</t>
  </si>
  <si>
    <t>Helen Polychronakos</t>
  </si>
  <si>
    <t>helen.polychronakos@concordia.ca</t>
  </si>
  <si>
    <t>Jessica Ruzek</t>
  </si>
  <si>
    <t>jessica.ruzek@concordia.ca</t>
  </si>
  <si>
    <t>Klara Du Plessis</t>
  </si>
  <si>
    <t>klara.duplessis@concordia.ca</t>
  </si>
  <si>
    <t>Priscilla Jolly</t>
  </si>
  <si>
    <t>priscilla.jolly@concordia.ca</t>
  </si>
  <si>
    <t>Christine York</t>
  </si>
  <si>
    <t>Études Françaises</t>
  </si>
  <si>
    <t>christine.york@concordia.ca</t>
  </si>
  <si>
    <t>diane.querrien@concordia.ca</t>
  </si>
  <si>
    <t>Paul F. Bandia</t>
  </si>
  <si>
    <t>paul.bandia@concordia.ca</t>
  </si>
  <si>
    <t>Benoit Leger</t>
  </si>
  <si>
    <t>benoit.leger@concordia.ca</t>
  </si>
  <si>
    <t>Francoise Naudillon</t>
  </si>
  <si>
    <t>Francoise.Naudillon@concordia.ca</t>
  </si>
  <si>
    <t>Deborah Folaron</t>
  </si>
  <si>
    <t>debbie.folaron@concordia.ca</t>
  </si>
  <si>
    <t>Natalia Teplova</t>
  </si>
  <si>
    <t>natalia.teplova@concordia.ca</t>
  </si>
  <si>
    <t>Davy Bigot</t>
  </si>
  <si>
    <t>davy.bigot@concordia.ca</t>
  </si>
  <si>
    <t>Julie Arsenault</t>
  </si>
  <si>
    <t>julie.arsenault@concordia.ca</t>
  </si>
  <si>
    <t>Julien Perrier Chartrand</t>
  </si>
  <si>
    <t>julien.perrierchartrand@concordia.ca</t>
  </si>
  <si>
    <t>Tracy Lynn Heranic</t>
  </si>
  <si>
    <t>tracy.heranic@concordia.ca</t>
  </si>
  <si>
    <t>Adel Jebali</t>
  </si>
  <si>
    <t>adel.jebali@concordia.ca</t>
  </si>
  <si>
    <t>Daniele Marcoux</t>
  </si>
  <si>
    <t>daniele.marcoux@concordia.ca</t>
  </si>
  <si>
    <t>Denis Liakin</t>
  </si>
  <si>
    <t>denis.liakin@concordia.ca</t>
  </si>
  <si>
    <t>Fabien Olivry</t>
  </si>
  <si>
    <t>fabien.olivry@concordia.ca</t>
  </si>
  <si>
    <t>genevieve.sicotte@concordia.ca</t>
  </si>
  <si>
    <t>philippe.caignon@concordia.ca</t>
  </si>
  <si>
    <t>Pier-Pascale Boulanger</t>
  </si>
  <si>
    <t>pierpascale.boulanger@concordia.ca</t>
  </si>
  <si>
    <t>Sophie Marcotte</t>
  </si>
  <si>
    <t>sophie.marcotte@concordia.ca</t>
  </si>
  <si>
    <t>Svetla Kamenova</t>
  </si>
  <si>
    <t>svetla.kamenova@concordia.ca</t>
  </si>
  <si>
    <t>Sylvain David</t>
  </si>
  <si>
    <t>sylvain.david@concordia.ca</t>
  </si>
  <si>
    <t>Silvano De La Llata</t>
  </si>
  <si>
    <t>silvano.delallata@concordia.ca</t>
  </si>
  <si>
    <t>Marie-Josee Fortin</t>
  </si>
  <si>
    <t>mariejosee.fortin@concordia.ca</t>
  </si>
  <si>
    <t>Catherine Ego</t>
  </si>
  <si>
    <t>catherine.ego@concordia.ca</t>
  </si>
  <si>
    <t>Christine Petcoff</t>
  </si>
  <si>
    <t>christine.petcoff@concordia.ca</t>
  </si>
  <si>
    <t>Jean-Yves Richard</t>
  </si>
  <si>
    <t>jean-yves.richard@concordia.ca</t>
  </si>
  <si>
    <t>Diane Bouchard Ulusoy</t>
  </si>
  <si>
    <t>diane.bouchardulusoy@concordia.ca</t>
  </si>
  <si>
    <t>David Homel</t>
  </si>
  <si>
    <t>David.Homel@concordia.ca</t>
  </si>
  <si>
    <t>Chantal Giroux</t>
  </si>
  <si>
    <t>chantal.giroux@concordia.ca</t>
  </si>
  <si>
    <t>Saliha Beroual</t>
  </si>
  <si>
    <t>saliha.beroual@concordia.ca</t>
  </si>
  <si>
    <t>Daniele Bineka Lissouba</t>
  </si>
  <si>
    <t>daniele.lissouba@concordia.ca</t>
  </si>
  <si>
    <t>Hala Khouri</t>
  </si>
  <si>
    <t>hala.khouri@concordia.ca</t>
  </si>
  <si>
    <t>Marie Sallit</t>
  </si>
  <si>
    <t>marie.sallit@concordia.ca</t>
  </si>
  <si>
    <t>Marie Jose Samy</t>
  </si>
  <si>
    <t>mariejose.samy@concordia.ca</t>
  </si>
  <si>
    <t>Louise-Marie Bouchard</t>
  </si>
  <si>
    <t>louise-marie.bouchard@concordia.ca</t>
  </si>
  <si>
    <t>Carlos Seguin</t>
  </si>
  <si>
    <t>carlos.seguin@concordia.ca</t>
  </si>
  <si>
    <t>Radostin Tonev</t>
  </si>
  <si>
    <t>r.tonev@concordia.ca</t>
  </si>
  <si>
    <t>Stephanie Traver</t>
  </si>
  <si>
    <t>stephanie.traver@concordia.ca</t>
  </si>
  <si>
    <t>Viviane Kwan-Lock</t>
  </si>
  <si>
    <t>viviane.kwan-lock@concordia.ca</t>
  </si>
  <si>
    <t>Luke Sandford</t>
  </si>
  <si>
    <t>luke.sandford@concordia.ca</t>
  </si>
  <si>
    <t>Jutta Ensel</t>
  </si>
  <si>
    <t>jutta.ensel@concordia.ca</t>
  </si>
  <si>
    <t>Marie Leconte</t>
  </si>
  <si>
    <t>marie.leconte@concordia.ca</t>
  </si>
  <si>
    <t>Alma Bulut</t>
  </si>
  <si>
    <t>alma.bulut@concordia.ca</t>
  </si>
  <si>
    <t>Dominique Pelletier</t>
  </si>
  <si>
    <t>dominique.pelletier@concordia.ca</t>
  </si>
  <si>
    <t>Guillaume Gachet</t>
  </si>
  <si>
    <t>guillaume.gachet@concordia.ca</t>
  </si>
  <si>
    <t>Marie-Chantale Bernier</t>
  </si>
  <si>
    <t>mc.bernier@concordia.ca</t>
  </si>
  <si>
    <t>Anne-Marie Rivard</t>
  </si>
  <si>
    <t>annemarie.rivard@concordia.ca</t>
  </si>
  <si>
    <t>Amelie Voghel</t>
  </si>
  <si>
    <t>amelie.voghel@concordia.ca</t>
  </si>
  <si>
    <t>Vicky Pelletier</t>
  </si>
  <si>
    <t>Sarah Brisebois-Kirk</t>
  </si>
  <si>
    <t>sarah.brisebois-kirk@concordia.ca</t>
  </si>
  <si>
    <t>Matthew-Robin Nye</t>
  </si>
  <si>
    <t>FFAR</t>
  </si>
  <si>
    <t>matthew.nye@concordia.ca</t>
  </si>
  <si>
    <t>Dipti Gupta</t>
  </si>
  <si>
    <t>dipti.gupta@concordia.ca</t>
  </si>
  <si>
    <t>Yassin Al-Salman</t>
  </si>
  <si>
    <t>yassin.al-salman@concordia.ca</t>
  </si>
  <si>
    <t>Alexandra Kenefick</t>
  </si>
  <si>
    <t>alexandra.kenefick@concordia.ca</t>
  </si>
  <si>
    <t>Gregory J. Lypny</t>
  </si>
  <si>
    <t>gregory.lypny@concordia.ca</t>
  </si>
  <si>
    <t>Loretta Hung</t>
  </si>
  <si>
    <t>loretta.hung@concordia.ca</t>
  </si>
  <si>
    <t>Lorne Switzer</t>
  </si>
  <si>
    <t>lorne.switzer@concordia.ca</t>
  </si>
  <si>
    <t>David Newton</t>
  </si>
  <si>
    <t>david.newton@concordia.ca</t>
  </si>
  <si>
    <t>denis.schweizer@concordia.ca</t>
  </si>
  <si>
    <t>Frederick Davis</t>
  </si>
  <si>
    <t>frederick.davis@concordia.ca</t>
  </si>
  <si>
    <t>Ian Rakita</t>
  </si>
  <si>
    <t>ian.rakita@concordia.ca</t>
  </si>
  <si>
    <t>Imants Paeglis</t>
  </si>
  <si>
    <t>imants.paeglis@concordia.ca</t>
  </si>
  <si>
    <t>Latha Shanker</t>
  </si>
  <si>
    <t>latha.shanker@concordia.ca</t>
  </si>
  <si>
    <t>Nicolas Renaud</t>
  </si>
  <si>
    <t>nicolas.renaud@concordia.ca</t>
  </si>
  <si>
    <t>Nilanjan Basu</t>
  </si>
  <si>
    <t>nilanjan.basu@concordia.ca</t>
  </si>
  <si>
    <t>rahul.ravi@concordia.ca</t>
  </si>
  <si>
    <t>Ravi Mateti</t>
  </si>
  <si>
    <t>ravi.mateti@concordia.ca</t>
  </si>
  <si>
    <t>Saif Ullah</t>
  </si>
  <si>
    <t>saif.ullah@concordia.ca</t>
  </si>
  <si>
    <t>Sandra Betton</t>
  </si>
  <si>
    <t>sandra.betton@concordia.ca</t>
  </si>
  <si>
    <t>Sergey Isaenko</t>
  </si>
  <si>
    <t>sergey.isaenko@concordia.ca</t>
  </si>
  <si>
    <t>thomas.walker@concordia.ca</t>
  </si>
  <si>
    <t>I. Reena Atanasiadis</t>
  </si>
  <si>
    <t>r.atanasiadis@concordia.ca</t>
  </si>
  <si>
    <t>Parianen Veeren</t>
  </si>
  <si>
    <t>parianen.veeren@concordia.ca</t>
  </si>
  <si>
    <t>Erkan Yonder</t>
  </si>
  <si>
    <t>erkan.yonder@concordia.ca</t>
  </si>
  <si>
    <t>Yu Shan</t>
  </si>
  <si>
    <t>yu.shan@concordia.ca</t>
  </si>
  <si>
    <t>chongyu.wang@concordia.ca</t>
  </si>
  <si>
    <t>Yu-Jou Pai</t>
  </si>
  <si>
    <t>yujou.pai@concordia.ca</t>
  </si>
  <si>
    <t>juliane.proelss@concordia.ca</t>
  </si>
  <si>
    <t>Nada El-Hassan</t>
  </si>
  <si>
    <t>nada.elhassan@concordia.ca</t>
  </si>
  <si>
    <t>Ahmed Hussein M. Eissa</t>
  </si>
  <si>
    <t>ahmed.eissa@concordia.ca</t>
  </si>
  <si>
    <t>Sergey Gelman</t>
  </si>
  <si>
    <t>sergey.gelman@concordia.ca</t>
  </si>
  <si>
    <t>Tingting Wu</t>
  </si>
  <si>
    <t>tingting.wu@concordia.ca</t>
  </si>
  <si>
    <t>Igor Oliveira Dos Santos</t>
  </si>
  <si>
    <t>igor.oliveiradossantos@concordia.ca</t>
  </si>
  <si>
    <t>Michel Deslauriers</t>
  </si>
  <si>
    <t>michel.deslauriers@concordia.ca</t>
  </si>
  <si>
    <t>Yanting Wu</t>
  </si>
  <si>
    <t>yanting.wu@concordia.ca</t>
  </si>
  <si>
    <t>Mark-Anthony Sagaria</t>
  </si>
  <si>
    <t>markanthony.sagaria@concordia.ca</t>
  </si>
  <si>
    <t>Yunfei Zhao</t>
  </si>
  <si>
    <t>yunfei.zhao@concordia.ca</t>
  </si>
  <si>
    <t>Ali RouhGhalandari</t>
  </si>
  <si>
    <t>ali.rouhghalandari@concordia.ca</t>
  </si>
  <si>
    <t>June Riley</t>
  </si>
  <si>
    <t>june.riley@concordia.ca</t>
  </si>
  <si>
    <t>Edward Wong</t>
  </si>
  <si>
    <t>edward.wong@concordia.ca</t>
  </si>
  <si>
    <t>Myriane Bota</t>
  </si>
  <si>
    <t>myriane.bota@concordia.ca</t>
  </si>
  <si>
    <t>Philippe Hynes</t>
  </si>
  <si>
    <t>philippe.hynes@concordia.ca</t>
  </si>
  <si>
    <t>Raad Jassim</t>
  </si>
  <si>
    <t>raad.jassim@concordia.ca</t>
  </si>
  <si>
    <t>Julie Slater</t>
  </si>
  <si>
    <t>julie.slater@concordia.ca</t>
  </si>
  <si>
    <t>Louis Charbonneau</t>
  </si>
  <si>
    <t>louis.charbonneau@concordia.ca</t>
  </si>
  <si>
    <t>Yevheniy Kompaniyets</t>
  </si>
  <si>
    <t>eugene.kompaniyets@concordia.ca</t>
  </si>
  <si>
    <t>Thomas Horvath</t>
  </si>
  <si>
    <t>thomas.horvath@concordia.ca</t>
  </si>
  <si>
    <t>Jennifer Yang</t>
  </si>
  <si>
    <t>jennifer.yang@concordia.ca</t>
  </si>
  <si>
    <t>Riccardo Romeo</t>
  </si>
  <si>
    <t>riccardo.romeo@concordia.ca</t>
  </si>
  <si>
    <t>Peiran Cheng</t>
  </si>
  <si>
    <t>peiran.cheng@concordia.ca</t>
  </si>
  <si>
    <t>Aoran Zhang</t>
  </si>
  <si>
    <t>aoran.zhang@concordia.ca</t>
  </si>
  <si>
    <t>Rani Alameddine</t>
  </si>
  <si>
    <t>rani.alameddine@concordia.ca</t>
  </si>
  <si>
    <t>Moein Karami</t>
  </si>
  <si>
    <t>moein.karami@concordia.ca</t>
  </si>
  <si>
    <t>Nadine Parla</t>
  </si>
  <si>
    <t>nadine.parla@concordia.ca</t>
  </si>
  <si>
    <t>Hamid Reza Roohian</t>
  </si>
  <si>
    <t>hamid.roohian@concordia.ca</t>
  </si>
  <si>
    <t>Michael Filato</t>
  </si>
  <si>
    <t>michael.filato@concordia.ca</t>
  </si>
  <si>
    <t>Dana Ades-Landy</t>
  </si>
  <si>
    <t>mehdi.rasteh@concordia.ca</t>
  </si>
  <si>
    <t>Warren Goldblum</t>
  </si>
  <si>
    <t>warren.goldblum@concordia.ca</t>
  </si>
  <si>
    <t>Lawrence Kryzanowski</t>
  </si>
  <si>
    <t>10020702</t>
  </si>
  <si>
    <t>lawrence.kryzanowski@concordia.ca</t>
  </si>
  <si>
    <t>Damon Matthews</t>
  </si>
  <si>
    <t>damon.matthews@concordia.ca</t>
  </si>
  <si>
    <t>nalini.mohabir@concordia.ca</t>
  </si>
  <si>
    <t>Youjung Kim</t>
  </si>
  <si>
    <t>youjung.kim@concordia.ca</t>
  </si>
  <si>
    <t>Alan Nash</t>
  </si>
  <si>
    <t>alan.nash@concordia.ca</t>
  </si>
  <si>
    <t>jochen.jaeger@concordia.ca</t>
  </si>
  <si>
    <t>Eliane Ubalijoro</t>
  </si>
  <si>
    <t>eliane.ubalijoro@concordia.ca</t>
  </si>
  <si>
    <t>Kevin Gould</t>
  </si>
  <si>
    <t>kevin.gould@concordia.ca</t>
  </si>
  <si>
    <t>Alexandra Lesnikowski</t>
  </si>
  <si>
    <t>alexandra.lesnikowski@concordia.ca</t>
  </si>
  <si>
    <t>angela.kross@concordia.ca</t>
  </si>
  <si>
    <t>bengi.akbulut@concordia.ca</t>
  </si>
  <si>
    <t>Craig Townsend</t>
  </si>
  <si>
    <t>craig.townsend@concordia.ca</t>
  </si>
  <si>
    <t>Jeannine Marie St-Jacques</t>
  </si>
  <si>
    <t>jeanninemarie.st-jacques@concordia.ca</t>
  </si>
  <si>
    <t>Monica Mulrennan</t>
  </si>
  <si>
    <t>monica.mulrennan@concordia.ca</t>
  </si>
  <si>
    <t>Norma Rantisi</t>
  </si>
  <si>
    <t>norma.rantisi@concordia.ca</t>
  </si>
  <si>
    <t>Pascale.Biron@concordia.ca</t>
  </si>
  <si>
    <t>Pierre Gauthier</t>
  </si>
  <si>
    <t>pierre.gauthier@concordia.ca</t>
  </si>
  <si>
    <t>sarah.turner@concordia.ca</t>
  </si>
  <si>
    <t>Sébastien Caquard</t>
  </si>
  <si>
    <t>sebastien.caquard@concordia.ca</t>
  </si>
  <si>
    <t>ted.rutland@concordia.ca</t>
  </si>
  <si>
    <t>Concordia Institute for information Systems Engineering</t>
  </si>
  <si>
    <t>zachary.patterson@concordia.ca</t>
  </si>
  <si>
    <t>Karolina Apland</t>
  </si>
  <si>
    <t>karolina.apland@concordia.ca</t>
  </si>
  <si>
    <t>Etienne Guertin</t>
  </si>
  <si>
    <t>etienne.guertin@concordia.ca</t>
  </si>
  <si>
    <t>Nil Alt</t>
  </si>
  <si>
    <t>nil.altkecik@concordia.ca</t>
  </si>
  <si>
    <t>Karen S. Richardson</t>
  </si>
  <si>
    <t>karen.richardson@concordia.ca</t>
  </si>
  <si>
    <t>Julie Podmore</t>
  </si>
  <si>
    <t>julie.podmore@concordia.ca</t>
  </si>
  <si>
    <t>Donny Seto</t>
  </si>
  <si>
    <t>donny.seto@concordia.ca</t>
  </si>
  <si>
    <t>James P. Freeman</t>
  </si>
  <si>
    <t>james.freeman@concordia.ca</t>
  </si>
  <si>
    <t>Ricardo Duenez</t>
  </si>
  <si>
    <t>ricardo.duenez@concordia.ca</t>
  </si>
  <si>
    <t>Alex Matveev</t>
  </si>
  <si>
    <t>alex.matveev@concordia.ca</t>
  </si>
  <si>
    <t>Robert Moriarity</t>
  </si>
  <si>
    <t>robert.moriarity@concordia.ca</t>
  </si>
  <si>
    <t>Thomas McGurk</t>
  </si>
  <si>
    <t>thomas.mcgurk@concordia.ca</t>
  </si>
  <si>
    <t>Amy Twigge-Molecey</t>
  </si>
  <si>
    <t>amy.twigge-molecey@concordia.ca</t>
  </si>
  <si>
    <t>Kristine Franks</t>
  </si>
  <si>
    <t>kristy.franks@concordia.ca</t>
  </si>
  <si>
    <t>Yves Claveau</t>
  </si>
  <si>
    <t>yves.claveau@concordia.ca</t>
  </si>
  <si>
    <t>Luke Russell</t>
  </si>
  <si>
    <t>luke.russell@concordia.ca</t>
  </si>
  <si>
    <t>Laurie Lamoureux Scholes</t>
  </si>
  <si>
    <t>laurie.lamoureuxscholes@concordia.ca</t>
  </si>
  <si>
    <t>Hami Yousefdehi</t>
  </si>
  <si>
    <t>hami.yousefdehi@concordia.ca</t>
  </si>
  <si>
    <t>Bruno Grenier</t>
  </si>
  <si>
    <t>bruno.grenier@concordia.ca</t>
  </si>
  <si>
    <t>govind.gopakumar@concordia.ca</t>
  </si>
  <si>
    <t>Ketra Schmitt</t>
  </si>
  <si>
    <t>ketra.schmitt@concordia.ca</t>
  </si>
  <si>
    <t>Layial El-Hadi</t>
  </si>
  <si>
    <t>layial.el-hadi@concordia.ca</t>
  </si>
  <si>
    <t>Brandiff Robert Caron</t>
  </si>
  <si>
    <t>brandiff.caron@concordia.ca</t>
  </si>
  <si>
    <t>tanja.tajmel@concordia.ca</t>
  </si>
  <si>
    <t>Kari Zacharias</t>
  </si>
  <si>
    <t>kari.zacharias@concordia.ca</t>
  </si>
  <si>
    <t>Stuart James MacMillan</t>
  </si>
  <si>
    <t>stuart.macmillan@concordia.ca</t>
  </si>
  <si>
    <t>Farrah Fayyaz</t>
  </si>
  <si>
    <t>farrah.fayyaz@concordia.ca</t>
  </si>
  <si>
    <t>andreas Bergdahl</t>
  </si>
  <si>
    <t>andreas.bergdahl@concordia.ca</t>
  </si>
  <si>
    <t>geoffrey.dover@concordia.ca</t>
  </si>
  <si>
    <t>Alain Leroux</t>
  </si>
  <si>
    <t>alain.leroux@concordia.ca</t>
  </si>
  <si>
    <t>angela.alberga@concordia.ca</t>
  </si>
  <si>
    <t>Jacqueline Camley</t>
  </si>
  <si>
    <t>jacqueline.camley@concordia.ca</t>
  </si>
  <si>
    <t>maryse.fortin@concordia.ca</t>
  </si>
  <si>
    <t>Nancy St. Onge</t>
  </si>
  <si>
    <t>nancy.st-onge@concordia.ca</t>
  </si>
  <si>
    <t>richard.courtemanche@concordia.ca</t>
  </si>
  <si>
    <t>Richard Demont</t>
  </si>
  <si>
    <t>richard.demont@concordia.ca</t>
  </si>
  <si>
    <t>Robert Kilgour</t>
  </si>
  <si>
    <t>robert.kilgour@concordia.ca</t>
  </si>
  <si>
    <t>Robert Panenic</t>
  </si>
  <si>
    <t>robert.panenic@concordia.ca</t>
  </si>
  <si>
    <t>Simon.Bacon@concordia.ca</t>
  </si>
  <si>
    <t>s.santosa@concordia.ca</t>
  </si>
  <si>
    <t>Veronique Pepin</t>
  </si>
  <si>
    <t>veronique.pepin@concordia.ca</t>
  </si>
  <si>
    <t>peter.darlington@concordia.ca</t>
  </si>
  <si>
    <t>tt.dangvu@concordia.ca</t>
  </si>
  <si>
    <t>Leslie Barker</t>
  </si>
  <si>
    <t>leslie.barker@concordia.ca</t>
  </si>
  <si>
    <t>Brian Morin</t>
  </si>
  <si>
    <t>brian.morin@concordia.ca</t>
  </si>
  <si>
    <t>Patricia Rehel</t>
  </si>
  <si>
    <t>patricia.rehel@concordia.ca</t>
  </si>
  <si>
    <t>Maxim Hanna</t>
  </si>
  <si>
    <t>maxim.hanna@concordia.ca</t>
  </si>
  <si>
    <t>Rashami Awasthi</t>
  </si>
  <si>
    <t>rashami.awasthi@concordia.ca</t>
  </si>
  <si>
    <t>Guillaume Desroches</t>
  </si>
  <si>
    <t>guillaume.desroches@concordia.ca</t>
  </si>
  <si>
    <t>Melanie Banina</t>
  </si>
  <si>
    <t>melanie.banina@concordia.ca</t>
  </si>
  <si>
    <t>V.K. Preston</t>
  </si>
  <si>
    <t>vk.preston@concordia.ca</t>
  </si>
  <si>
    <t>Sarah Ghabrial</t>
  </si>
  <si>
    <t>sarah.ghabrial@concordia.ca</t>
  </si>
  <si>
    <t>norman.ingram@concordia.ca</t>
  </si>
  <si>
    <t>Shannon McSheffrey</t>
  </si>
  <si>
    <t>Shannon.McSheffrey@concordia.ca</t>
  </si>
  <si>
    <t>andrew Ivaska</t>
  </si>
  <si>
    <t>andrew.ivaska@concordia.ca</t>
  </si>
  <si>
    <t>barbara.lorenzkowski@concordia.ca</t>
  </si>
  <si>
    <t>Elena Razlogova</t>
  </si>
  <si>
    <t>elena.razlogova@concordia.ca</t>
  </si>
  <si>
    <t>Erica Lehrer</t>
  </si>
  <si>
    <t>erica.lehrer@concordia.ca</t>
  </si>
  <si>
    <t>Anya Zilberstein</t>
  </si>
  <si>
    <t>anya.zilberstein@concordia.ca</t>
  </si>
  <si>
    <t>Ted McCormick</t>
  </si>
  <si>
    <t>ted.mccormick@concordia.ca</t>
  </si>
  <si>
    <t>Theresa Ventura</t>
  </si>
  <si>
    <t>theresa.ventura@concordia.ca</t>
  </si>
  <si>
    <t>Max Bergholz</t>
  </si>
  <si>
    <t>max.bergholz@concordia.ca</t>
  </si>
  <si>
    <t>Jacqueline Briggs</t>
  </si>
  <si>
    <t>jacqueline.briggs@concordia.ca</t>
  </si>
  <si>
    <t>alison.rowley@concordia.ca</t>
  </si>
  <si>
    <t>Eric Reiter</t>
  </si>
  <si>
    <t>eric.reiter@concordia.ca</t>
  </si>
  <si>
    <t>gavin.taylor@concordia.ca</t>
  </si>
  <si>
    <t>matthew.penney@concordia.ca</t>
  </si>
  <si>
    <t>Nora Jaffary</t>
  </si>
  <si>
    <t>nora.jaffary@concordia.ca</t>
  </si>
  <si>
    <t>Peter Gossage</t>
  </si>
  <si>
    <t>Peter.Gossage@concordia.ca</t>
  </si>
  <si>
    <t>Rachel.Berger@concordia.ca</t>
  </si>
  <si>
    <t>Steven High</t>
  </si>
  <si>
    <t>steven.high@concordia.ca</t>
  </si>
  <si>
    <t>Wilson Chacko Jacob</t>
  </si>
  <si>
    <t>wilson.jacob@concordia.ca</t>
  </si>
  <si>
    <t>Frederick Burrill Boutilier</t>
  </si>
  <si>
    <t>fred.burrill@concordia.ca</t>
  </si>
  <si>
    <t>Mark Sanagan</t>
  </si>
  <si>
    <t>mark.sanagan@concordia.ca</t>
  </si>
  <si>
    <t>Iwa Nawrocki</t>
  </si>
  <si>
    <t>iwa.nawrocki@concordia.ca</t>
  </si>
  <si>
    <t>David Lewis</t>
  </si>
  <si>
    <t>david.lewis@concordia.ca</t>
  </si>
  <si>
    <t>Lindsay Pattison</t>
  </si>
  <si>
    <t>lindsay.pattison@concordia.ca</t>
  </si>
  <si>
    <t>Neven Brady Leddy</t>
  </si>
  <si>
    <t>neven.leddy@concordia.ca</t>
  </si>
  <si>
    <t>Brandon Webb</t>
  </si>
  <si>
    <t>brandon.webb@concordia.ca</t>
  </si>
  <si>
    <t>Cui Wei Yang</t>
  </si>
  <si>
    <t>cuiwei.yang@concordia.ca</t>
  </si>
  <si>
    <t>michael.ferguson@concordia.ca</t>
  </si>
  <si>
    <t>Andrea Eidinger</t>
  </si>
  <si>
    <t>andrea.eidinger@concordia.ca</t>
  </si>
  <si>
    <t>Mervat Saleh</t>
  </si>
  <si>
    <t>mervat.saleh@concordia.ca</t>
  </si>
  <si>
    <t>Gillian B. Leithman</t>
  </si>
  <si>
    <t>gillian.leithman@concordia.ca</t>
  </si>
  <si>
    <t>Anas Aboulamer</t>
  </si>
  <si>
    <t>anas.aboulamer@concordia.ca</t>
  </si>
  <si>
    <t>Wissam Nawfal</t>
  </si>
  <si>
    <t>wissam.nawfal@concordia.ca</t>
  </si>
  <si>
    <t>Vikram Iyer</t>
  </si>
  <si>
    <t>vikram.iyer@concordia.ca</t>
  </si>
  <si>
    <t>Gabriela Clivio</t>
  </si>
  <si>
    <t>Robert Szokup</t>
  </si>
  <si>
    <t>robert.szokup@concordia.ca</t>
  </si>
  <si>
    <t>Aphrodite J. Salas</t>
  </si>
  <si>
    <t>Journalism</t>
  </si>
  <si>
    <t>aphrodite.salas@concordia.ca</t>
  </si>
  <si>
    <t>Wayne Larsen</t>
  </si>
  <si>
    <t>wayne.larsen@concordia.ca</t>
  </si>
  <si>
    <t>Amelie Daoust-Boisvert</t>
  </si>
  <si>
    <t>amelie.daoust-boisvert@concordia.ca</t>
  </si>
  <si>
    <t>andrea Hunter</t>
  </si>
  <si>
    <t>andrea.Hunter@concordia.ca</t>
  </si>
  <si>
    <t>Corinne Smith</t>
  </si>
  <si>
    <t>corinne.smith@concordia.ca</t>
  </si>
  <si>
    <t>Dario Ayala</t>
  </si>
  <si>
    <t>dario.ayala@concordia.ca</t>
  </si>
  <si>
    <t>David Secko</t>
  </si>
  <si>
    <t>david.secko@concordia.ca</t>
  </si>
  <si>
    <t>Elyse Amend</t>
  </si>
  <si>
    <t>elyse.amend@concordia.ca</t>
  </si>
  <si>
    <t>Gabrielle Brassard-Lecours</t>
  </si>
  <si>
    <t>gabrielle.brassard-lecours@concordia.ca</t>
  </si>
  <si>
    <t>James McLean</t>
  </si>
  <si>
    <t>james.mclean@concordia.ca</t>
  </si>
  <si>
    <t>Paul Gott</t>
  </si>
  <si>
    <t>paul.gott@concordia.ca</t>
  </si>
  <si>
    <t>Kareem Shaheen</t>
  </si>
  <si>
    <t>kareem.shaheen@concordia.ca</t>
  </si>
  <si>
    <t>Matthew Hays</t>
  </si>
  <si>
    <t>matthew.hays@concordia.ca</t>
  </si>
  <si>
    <t>Lawrence Nyveen</t>
  </si>
  <si>
    <t>lawrence.nyveen@concordia.ca</t>
  </si>
  <si>
    <t>Alan Conter</t>
  </si>
  <si>
    <t>alan.conter@concordia.ca</t>
  </si>
  <si>
    <t>Ingrid Bejerman</t>
  </si>
  <si>
    <t>ingrid.bejerman@concordia.ca</t>
  </si>
  <si>
    <t>Steven Bonspiel</t>
  </si>
  <si>
    <t>steven.bonspiel@concordia.ca</t>
  </si>
  <si>
    <t>Katharine Streip</t>
  </si>
  <si>
    <t>Liberal Arts College</t>
  </si>
  <si>
    <t>katharine.streip@concordia.ca</t>
  </si>
  <si>
    <t>Jonathan Martineau</t>
  </si>
  <si>
    <t>jonathan.martineau@concordia.ca</t>
  </si>
  <si>
    <t>Ariela Freedman</t>
  </si>
  <si>
    <t>ariela.freedman@concordia.ca</t>
  </si>
  <si>
    <t>Ivana Djordjevic</t>
  </si>
  <si>
    <t>ivana.djordjevic@concordia.ca</t>
  </si>
  <si>
    <t>Jarrett Carty</t>
  </si>
  <si>
    <t>jarrett.carty@concordia.ca</t>
  </si>
  <si>
    <t>Mark Russell</t>
  </si>
  <si>
    <t>mark.russell@concordia.ca</t>
  </si>
  <si>
    <t>Brian Maracle</t>
  </si>
  <si>
    <t>brian.maracle@concordia.ca</t>
  </si>
  <si>
    <t>Agnes Domanski</t>
  </si>
  <si>
    <t>agnes.domanski@concordia.ca</t>
  </si>
  <si>
    <t>Asma Fattoum</t>
  </si>
  <si>
    <t>asma.fattoum@concordia.ca</t>
  </si>
  <si>
    <t>linda.dyer@concordia.ca</t>
  </si>
  <si>
    <t>Michael G. Carney</t>
  </si>
  <si>
    <t>michael.carney@concordia.ca</t>
  </si>
  <si>
    <t>Alexandra Dawson</t>
  </si>
  <si>
    <t>alexandra.dawson@concordia.ca</t>
  </si>
  <si>
    <t>Alexandra Panaccio</t>
  </si>
  <si>
    <t>alexandra.panaccio@concordia.ca</t>
  </si>
  <si>
    <t>Alexandre Bitektine</t>
  </si>
  <si>
    <t>alex.bitektine@concordia.ca</t>
  </si>
  <si>
    <t>Frank Crooks</t>
  </si>
  <si>
    <t>frank.crooks@concordia.ca</t>
  </si>
  <si>
    <t>Ingrid Chadwick</t>
  </si>
  <si>
    <t>ingrid.chadwick@concordia.ca</t>
  </si>
  <si>
    <t>Jisun Yu</t>
  </si>
  <si>
    <t>jisun.yu@concordia.ca</t>
  </si>
  <si>
    <t>Kathleen Boies</t>
  </si>
  <si>
    <t>kathleen.boies@concordia.ca</t>
  </si>
  <si>
    <t>Mehdi Farashahi</t>
  </si>
  <si>
    <t>m.farashahi@concordia.ca</t>
  </si>
  <si>
    <t>Rajshree Prakash</t>
  </si>
  <si>
    <t>rajshree.prakash@concordia.ca</t>
  </si>
  <si>
    <t>Seth Spain</t>
  </si>
  <si>
    <t>seth.spain@concordia.ca</t>
  </si>
  <si>
    <t>Stephane Brutus</t>
  </si>
  <si>
    <t>stephane.brutus@concordia.ca</t>
  </si>
  <si>
    <t>Young-Chul Jeong</t>
  </si>
  <si>
    <t>young-chul.jeong@concordia.ca</t>
  </si>
  <si>
    <t>Yu-Ping Chen</t>
  </si>
  <si>
    <t>yu-ping.chen@concordia.ca</t>
  </si>
  <si>
    <t>Shannon Lloyd</t>
  </si>
  <si>
    <t>shannon.lloyd@concordia.ca</t>
  </si>
  <si>
    <t>joel.bothello@concordia.ca</t>
  </si>
  <si>
    <t>Raymond Paquin</t>
  </si>
  <si>
    <t>raymond.paquin@concordia.ca</t>
  </si>
  <si>
    <t>Alexandru Lefter</t>
  </si>
  <si>
    <t>alex.lefter@concordia.ca</t>
  </si>
  <si>
    <t>Judy Nagy</t>
  </si>
  <si>
    <t>judy.nagy@concordia.ca</t>
  </si>
  <si>
    <t>Maya Sharma</t>
  </si>
  <si>
    <t>maya.sharma@concordia.ca</t>
  </si>
  <si>
    <t>Brinda Bissoonauth</t>
  </si>
  <si>
    <t>brinda.bissoonauth@concordia.ca</t>
  </si>
  <si>
    <t>Denis Beauchesne</t>
  </si>
  <si>
    <t>denis.beauchesne@concordia.ca</t>
  </si>
  <si>
    <t>Karim Boulos</t>
  </si>
  <si>
    <t>karim.boulos@concordia.ca</t>
  </si>
  <si>
    <t>Benito Aloe</t>
  </si>
  <si>
    <t>benito.aloe@concordia.ca</t>
  </si>
  <si>
    <t>Ehsan Derayati</t>
  </si>
  <si>
    <t>ehsan.derayati@concordia.ca</t>
  </si>
  <si>
    <t>Raghid Al Hajj</t>
  </si>
  <si>
    <t>raghid.alhajj@concordia.ca</t>
  </si>
  <si>
    <t>Yasaman Gorji</t>
  </si>
  <si>
    <t>yasaman.gorji@concordia.ca</t>
  </si>
  <si>
    <t>Douglas Pratt</t>
  </si>
  <si>
    <t>douglas.pratt@concordia.ca</t>
  </si>
  <si>
    <t>Zhixiang Liang</t>
  </si>
  <si>
    <t>zhixiang.liang@concordia.ca</t>
  </si>
  <si>
    <t>Luc Foleu Chimbonsou</t>
  </si>
  <si>
    <t>luc.foleu@concordia.ca</t>
  </si>
  <si>
    <t>Alexander Yuriev</t>
  </si>
  <si>
    <t>alexander.yuriev@concordia.ca</t>
  </si>
  <si>
    <t>Nora Baronian</t>
  </si>
  <si>
    <t>nora.baronian@concordia.ca</t>
  </si>
  <si>
    <t>Ronald J. Abraira</t>
  </si>
  <si>
    <t>ronald.abraira@concordia.ca</t>
  </si>
  <si>
    <t>Timothy Field</t>
  </si>
  <si>
    <t>timothy.field@concordia.ca</t>
  </si>
  <si>
    <t>tracy.hecht@concordia.ca</t>
  </si>
  <si>
    <t>Louise Champoux-Paille</t>
  </si>
  <si>
    <t>Behshad Azodideylami</t>
  </si>
  <si>
    <t>behshad.azodideylami@concordia.ca</t>
  </si>
  <si>
    <t>Jeffrey H. Sacksner</t>
  </si>
  <si>
    <t>jeff.sacksner@concordia.ca</t>
  </si>
  <si>
    <t>Barry Kaufman</t>
  </si>
  <si>
    <t>barry.kaufman@concordia.ca</t>
  </si>
  <si>
    <t>Dan Silverman</t>
  </si>
  <si>
    <t>dan.silverman@concordia.ca</t>
  </si>
  <si>
    <t>Dickson Jay</t>
  </si>
  <si>
    <t>dickson.jay@concordia.ca</t>
  </si>
  <si>
    <t>Jean Pommainville</t>
  </si>
  <si>
    <t>jean.pommainville@concordia.ca</t>
  </si>
  <si>
    <t>George Dracopoulos</t>
  </si>
  <si>
    <t>george.dracopoulos@concordia.ca</t>
  </si>
  <si>
    <t>Rami Matta</t>
  </si>
  <si>
    <t>rami.matta@concordia.ca</t>
  </si>
  <si>
    <t>Stephen Hudon</t>
  </si>
  <si>
    <t>stephen.hudon@concordia.ca</t>
  </si>
  <si>
    <t>Michael J. Masters</t>
  </si>
  <si>
    <t>michael.masters@concordia.ca</t>
  </si>
  <si>
    <t>Melanie Briand</t>
  </si>
  <si>
    <t>melanie.briand@concordia.ca</t>
  </si>
  <si>
    <t>David Horowitz</t>
  </si>
  <si>
    <t>david.horowitz@concordia.ca</t>
  </si>
  <si>
    <t>Ana Marinescu</t>
  </si>
  <si>
    <t>ana.marinescu@concordia.ca</t>
  </si>
  <si>
    <t>Chris Theodorakakos</t>
  </si>
  <si>
    <t>chris.theodorakakos@concordia.ca</t>
  </si>
  <si>
    <t>Michel Greiche</t>
  </si>
  <si>
    <t>michel.greiche@concordia.ca</t>
  </si>
  <si>
    <t>Yu-Shan Hsu</t>
  </si>
  <si>
    <t>yu-shan.hsu@concordia.ca</t>
  </si>
  <si>
    <t>Brad Aeon</t>
  </si>
  <si>
    <t>Mostafa Ayoobzadeh</t>
  </si>
  <si>
    <t>mostafa.ayoobzadeh@concordia.ca</t>
  </si>
  <si>
    <t>Morteza Sardari</t>
  </si>
  <si>
    <t>morteza.sardari@concordia.ca</t>
  </si>
  <si>
    <t>Amir Shoham</t>
  </si>
  <si>
    <t>amir.shoham@concordia.ca</t>
  </si>
  <si>
    <t>Mohammadreza Khoee Kholenjani</t>
  </si>
  <si>
    <t>reza.khoee@concordia.ca</t>
  </si>
  <si>
    <t>Rami Al-Asadi</t>
  </si>
  <si>
    <t>rami.alasadi@concordia.ca</t>
  </si>
  <si>
    <t>Jordan LeBel</t>
  </si>
  <si>
    <t>jordan.lebel@concordia.ca</t>
  </si>
  <si>
    <t>Kemal B. Buyukkurt</t>
  </si>
  <si>
    <t>kemal.buyukkurt@concordia.ca</t>
  </si>
  <si>
    <t>Lea Katsanis</t>
  </si>
  <si>
    <t>lea.katsanis@concordia.ca</t>
  </si>
  <si>
    <t>Mrugank V. Thakor</t>
  </si>
  <si>
    <t>mrugank.thakor@concordia.ca</t>
  </si>
  <si>
    <t>bianca.grohmann@concordia.ca</t>
  </si>
  <si>
    <t>Darlene Walsh</t>
  </si>
  <si>
    <t>darlene.walsh@concordia.ca</t>
  </si>
  <si>
    <t>Gad Saad</t>
  </si>
  <si>
    <t>gad.saad@concordia.ca</t>
  </si>
  <si>
    <t>Jooseop Lim</t>
  </si>
  <si>
    <t>jooseop.lim@concordia.ca</t>
  </si>
  <si>
    <t>kamila.sobol@concordia.ca</t>
  </si>
  <si>
    <t>pierre-yann.dolbec@concordia.ca</t>
  </si>
  <si>
    <t>zeynep.arsel@concordia.ca</t>
  </si>
  <si>
    <t>Onur H. Bodur</t>
  </si>
  <si>
    <t>onur.bodur@concordia.ca</t>
  </si>
  <si>
    <t>Sunah Kim</t>
  </si>
  <si>
    <t>sunah.kim@concordia.ca</t>
  </si>
  <si>
    <t>Sharlene He</t>
  </si>
  <si>
    <t>sharlene.he@concordia.ca</t>
  </si>
  <si>
    <t>Michele Paulin</t>
  </si>
  <si>
    <t>michele.paulin@concordia.ca</t>
  </si>
  <si>
    <t>tieshan.li@concordia.ca</t>
  </si>
  <si>
    <t>caroline.roux@concordia.ca</t>
  </si>
  <si>
    <t>Manal Tarhini</t>
  </si>
  <si>
    <t>manal.tarhini@concordia.ca</t>
  </si>
  <si>
    <t>Bonnie Feigenbaum</t>
  </si>
  <si>
    <t>bonnie.feigenbaum@concordia.ca</t>
  </si>
  <si>
    <t>Iman El Meniawy</t>
  </si>
  <si>
    <t>iman.elmeniawy@concordia.ca</t>
  </si>
  <si>
    <t>Pierre Fournier</t>
  </si>
  <si>
    <t>pierre.fournier@concordia.ca</t>
  </si>
  <si>
    <t>Taro Abarbanel</t>
  </si>
  <si>
    <t>taro.abarbanel@concordia.ca</t>
  </si>
  <si>
    <t>andre Chamoun</t>
  </si>
  <si>
    <t>andre.chamoun@concordia.ca</t>
  </si>
  <si>
    <t>Shushan Karapetyan</t>
  </si>
  <si>
    <t>shushan.karapetyan@concordia.ca</t>
  </si>
  <si>
    <t>Hamid Shaker</t>
  </si>
  <si>
    <t>hamid.shaker@concordia.ca</t>
  </si>
  <si>
    <t>Rong Li</t>
  </si>
  <si>
    <t>rong.li@concordia.ca</t>
  </si>
  <si>
    <t>Tanya Singh</t>
  </si>
  <si>
    <t>tanya.singh@concordia.ca</t>
  </si>
  <si>
    <t>Philippe Colas</t>
  </si>
  <si>
    <t>philippe.colas@concordia.ca</t>
  </si>
  <si>
    <t>Shaun Lynch</t>
  </si>
  <si>
    <t>shaun.lynch@concordia.ca</t>
  </si>
  <si>
    <t>Michael Beigleman</t>
  </si>
  <si>
    <t>m.beigleman@concordia.ca</t>
  </si>
  <si>
    <t>Pasqualina Racaniello</t>
  </si>
  <si>
    <t>pasqualina.racaniello@concordia.ca</t>
  </si>
  <si>
    <t>Bruno Delorme</t>
  </si>
  <si>
    <t>bruno.delorme@concordia.ca</t>
  </si>
  <si>
    <t>Fabienne Cyrius</t>
  </si>
  <si>
    <t>fabienne.cyrius@concordia.ca</t>
  </si>
  <si>
    <t>Yves Dupuis</t>
  </si>
  <si>
    <t>yves.dupuis@concordia.ca</t>
  </si>
  <si>
    <t>Tarek Riman</t>
  </si>
  <si>
    <t>tarek.riman@concordia.ca</t>
  </si>
  <si>
    <t>Argiro Kliamenakis</t>
  </si>
  <si>
    <t>argiro.kliamenakis@concordia.ca</t>
  </si>
  <si>
    <t>Chaim Kuhnreich</t>
  </si>
  <si>
    <t>chaim.kuhnreich@concordia.ca</t>
  </si>
  <si>
    <t>Ali Heydari</t>
  </si>
  <si>
    <t>ali.heydari@concordia.ca</t>
  </si>
  <si>
    <t>Farnaz Honarmand</t>
  </si>
  <si>
    <t>farnaz.honarmand@concordia.ca</t>
  </si>
  <si>
    <t>Courtney A. Stone</t>
  </si>
  <si>
    <t>courtney.stone@concordia.ca</t>
  </si>
  <si>
    <t>Zachary Krastel</t>
  </si>
  <si>
    <t>zachary.krastel@concordia.ca</t>
  </si>
  <si>
    <t>Hamid Shirdastian</t>
  </si>
  <si>
    <t>hamid.shirdastian@concordia.ca</t>
  </si>
  <si>
    <t>Michel Laroche</t>
  </si>
  <si>
    <t>10021563</t>
  </si>
  <si>
    <t>michel.laroche@concordia.ca</t>
  </si>
  <si>
    <t>Alexey Kokotov</t>
  </si>
  <si>
    <t>alexey.kokotov@concordia.ca</t>
  </si>
  <si>
    <t>galia.dafni@concordia.ca</t>
  </si>
  <si>
    <t>yang.lu@concordia.ca</t>
  </si>
  <si>
    <t>Natalia Rossokhata</t>
  </si>
  <si>
    <t>nataliia.rossokhata@concordia.ca</t>
  </si>
  <si>
    <t>Ildiko Judit Pelczer</t>
  </si>
  <si>
    <t>ildiko.pelczer@concordia.ca</t>
  </si>
  <si>
    <t>Tristan Freiberg</t>
  </si>
  <si>
    <t>tristan.freiberg@concordia.ca</t>
  </si>
  <si>
    <t>Elio Mazzeo</t>
  </si>
  <si>
    <t>elio.mazzeo@concordia.ca</t>
  </si>
  <si>
    <t>Georgios Pitselis</t>
  </si>
  <si>
    <t>georgios.pitselis@concordia.ca</t>
  </si>
  <si>
    <t>Ionica Groparu-Cojocaru</t>
  </si>
  <si>
    <t>ionica.groparu-cojocaru@concordia.ca</t>
  </si>
  <si>
    <t>Jose Garrido</t>
  </si>
  <si>
    <t>jose.garrido@concordia.ca</t>
  </si>
  <si>
    <t>Adrian Iovita</t>
  </si>
  <si>
    <t>adrian.iovita@concordia.ca</t>
  </si>
  <si>
    <t>Alina Stancu</t>
  </si>
  <si>
    <t>alina.stancu@concordia.ca</t>
  </si>
  <si>
    <t>Armen Atoyan</t>
  </si>
  <si>
    <t>armen.atoyan@concordia.ca</t>
  </si>
  <si>
    <t>Arusharka Sen</t>
  </si>
  <si>
    <t>arusharka.sen@concordia.ca</t>
  </si>
  <si>
    <t>Chantal David</t>
  </si>
  <si>
    <t>chantal.david@concordia.ca</t>
  </si>
  <si>
    <t>cody.hyndman@concordia.ca</t>
  </si>
  <si>
    <t>Debaraj Sen</t>
  </si>
  <si>
    <t>debaraj.sen@concordia.ca</t>
  </si>
  <si>
    <t>Carlo Pagano</t>
  </si>
  <si>
    <t>carlo.pagano@concordia.ca</t>
  </si>
  <si>
    <t>dmitry.korotkin@concordia.ca</t>
  </si>
  <si>
    <t>frederic.godin@concordia.ca</t>
  </si>
  <si>
    <t>Giovanni Rosso</t>
  </si>
  <si>
    <t>giovanni.rosso@concordia.ca</t>
  </si>
  <si>
    <t>lea.popovic@concordia.ca</t>
  </si>
  <si>
    <t>lisa.kakinami@concordia.ca</t>
  </si>
  <si>
    <t>Marco Bertola</t>
  </si>
  <si>
    <t>marco.bertola@concordia.ca</t>
  </si>
  <si>
    <t>melina.mailhot@concordia.ca</t>
  </si>
  <si>
    <t>nadia.hardy@concordia.ca</t>
  </si>
  <si>
    <t>patrice.gaillardetz@concordia.ca</t>
  </si>
  <si>
    <t>pawel.gora@concordia.ca</t>
  </si>
  <si>
    <t>simone.brugiapaglia@concordia.ca</t>
  </si>
  <si>
    <t>wei.sun@concordia.ca</t>
  </si>
  <si>
    <t>Sebastien Jessup</t>
  </si>
  <si>
    <t>sebastien.jessup@concordia.ca</t>
  </si>
  <si>
    <t>Roba Riad M. Bairakdar</t>
  </si>
  <si>
    <t>roba.bairakdar@concordia.ca</t>
  </si>
  <si>
    <t>A.H.M. Mahbubur Rahman</t>
  </si>
  <si>
    <t>mahbubur.rahman@concordia.ca</t>
  </si>
  <si>
    <t>Dominic I. Andoh</t>
  </si>
  <si>
    <t>dominic.andoh@concordia.ca</t>
  </si>
  <si>
    <t>Roman Klimov</t>
  </si>
  <si>
    <t>roman.klimov@concordia.ca</t>
  </si>
  <si>
    <t>Terry Easlick</t>
  </si>
  <si>
    <t>terry.easlick@concordia.ca</t>
  </si>
  <si>
    <t>Abhirupa Sen</t>
  </si>
  <si>
    <t>abhirupa.sen@concordia.ca</t>
  </si>
  <si>
    <t>Ramtin Sasani</t>
  </si>
  <si>
    <t>ramtin.sasani@concordia.ca</t>
  </si>
  <si>
    <t>Marc-Olivier Ouellet</t>
  </si>
  <si>
    <t>marcolivier.ouellet@concordia.ca</t>
  </si>
  <si>
    <t>Eloi D'Amour Bizimana</t>
  </si>
  <si>
    <t>eloidamour.bizimana@concordia.ca</t>
  </si>
  <si>
    <t>Alexandre Johnson</t>
  </si>
  <si>
    <t>alexandre.johnson@concordia.ca</t>
  </si>
  <si>
    <t>Allysa Lumley</t>
  </si>
  <si>
    <t>allysa.lumley@concordia.ca</t>
  </si>
  <si>
    <t>Franco Romanelli</t>
  </si>
  <si>
    <t>franco.romanelli@concordia.ca</t>
  </si>
  <si>
    <t>Thomas H. Hughes</t>
  </si>
  <si>
    <t>tom.hughes@concordia.ca</t>
  </si>
  <si>
    <t>Uchenna M. Mgbemena</t>
  </si>
  <si>
    <t>u.mgbemena@concordia.ca</t>
  </si>
  <si>
    <t>Georgeana V. Bobos</t>
  </si>
  <si>
    <t>g.bobos@concordia.ca</t>
  </si>
  <si>
    <t>Nicolas Gandolfo</t>
  </si>
  <si>
    <t>nicolas.gandolfo@concordia.ca</t>
  </si>
  <si>
    <t>John Mark Fortier</t>
  </si>
  <si>
    <t>johnmark.fortier@concordia.ca</t>
  </si>
  <si>
    <t>Sabrina Giovanniello</t>
  </si>
  <si>
    <t>sabrina.giovanniello@concordia.ca</t>
  </si>
  <si>
    <t>Igor Gorelyshev</t>
  </si>
  <si>
    <t>igor.gorelyshev@concordia.ca</t>
  </si>
  <si>
    <t>Saiful Zaman</t>
  </si>
  <si>
    <t>saiful.zaman@concordia.ca</t>
  </si>
  <si>
    <t>Xiang Gao</t>
  </si>
  <si>
    <t>xiang.gao@concordia.ca</t>
  </si>
  <si>
    <t>Neha WadhAwan</t>
  </si>
  <si>
    <t>neha.wadhawan@concordia.ca</t>
  </si>
  <si>
    <t>hadas.brandes@concordia.ca</t>
  </si>
  <si>
    <t>Hassan Harb</t>
  </si>
  <si>
    <t>hassan.harb@concordia.ca</t>
  </si>
  <si>
    <t>Andreea M. Panait</t>
  </si>
  <si>
    <t>andreea.panait@concordia.ca</t>
  </si>
  <si>
    <t>Michael Baker</t>
  </si>
  <si>
    <t>michael.baker@concordia.ca</t>
  </si>
  <si>
    <t>Fatane Mobasheramini</t>
  </si>
  <si>
    <t>fatane.mobasheramini@concordia.ca</t>
  </si>
  <si>
    <t>Giovanni Zoroddu</t>
  </si>
  <si>
    <t>giovanni.zoroddu@concordia.ca</t>
  </si>
  <si>
    <t>Antoine Comeau-Lapointe</t>
  </si>
  <si>
    <t>antoine.comeau-lapointe@concordia.ca</t>
  </si>
  <si>
    <t>Emmanuel Osei Mireku</t>
  </si>
  <si>
    <t>emmanuel.oseimireku@concordia.ca</t>
  </si>
  <si>
    <t>Martin Cech</t>
  </si>
  <si>
    <t>martin.cech@concordia.ca</t>
  </si>
  <si>
    <t>Behrooz Falahat</t>
  </si>
  <si>
    <t>behrooz.falahat@concordia.ca</t>
  </si>
  <si>
    <t>Francesc-Xavier Gispert Sanchez</t>
  </si>
  <si>
    <t>francesc.gispertsanchez@concordia.ca</t>
  </si>
  <si>
    <t>Chun Ho Lau</t>
  </si>
  <si>
    <t>chunho.lau@concordia.ca</t>
  </si>
  <si>
    <t>Nahid Sadr</t>
  </si>
  <si>
    <t>Kehinde J. Ajibade</t>
  </si>
  <si>
    <t>kehinde.ajibade@concordia.ca</t>
  </si>
  <si>
    <t>Meraj Hosseini</t>
  </si>
  <si>
    <t>meraj.hosseini@concordia.ca</t>
  </si>
  <si>
    <t>Arihant Jain</t>
  </si>
  <si>
    <t>arihant.jain@concordia.ca</t>
  </si>
  <si>
    <t>Mehrad Alavipour</t>
  </si>
  <si>
    <t>mehrad.alavipour@concordia.ca</t>
  </si>
  <si>
    <t>Qianyi Zhao</t>
  </si>
  <si>
    <t>qianyi.zhao@concordia.ca</t>
  </si>
  <si>
    <t>xiaowen.zhou@concordia.ca</t>
  </si>
  <si>
    <t>Yogendra Chaubey</t>
  </si>
  <si>
    <t>10007587</t>
  </si>
  <si>
    <t>yogen.chaubey@concordia.ca</t>
  </si>
  <si>
    <t>Hal Proppe</t>
  </si>
  <si>
    <t>10031003</t>
  </si>
  <si>
    <t>10036587</t>
  </si>
  <si>
    <t>ron.stern@concordia.ca</t>
  </si>
  <si>
    <t>charles.kiyanda@concordia.ca</t>
  </si>
  <si>
    <t>Hany Alaa Eldin Gomaa</t>
  </si>
  <si>
    <t>hany.gomaa@concordia.ca</t>
  </si>
  <si>
    <t>Seyed Hossein Hashemi Doulabi</t>
  </si>
  <si>
    <t>hossein.hashemi@concordia.ca</t>
  </si>
  <si>
    <t>M.Packirisamy@concordia.ca</t>
  </si>
  <si>
    <t>martin.pugh@concordia.ca</t>
  </si>
  <si>
    <t>Akif Asil Bulgak</t>
  </si>
  <si>
    <t>a.bulgak@concordia.ca</t>
  </si>
  <si>
    <t>Alexandre Paradis</t>
  </si>
  <si>
    <t>alexandre.paradis@concordia.ca</t>
  </si>
  <si>
    <t>ali.akgunduz@concordia.ca</t>
  </si>
  <si>
    <t>Ashok Kaushal</t>
  </si>
  <si>
    <t>ashok.kaushal@concordia.ca</t>
  </si>
  <si>
    <t>Ayhan Ince</t>
  </si>
  <si>
    <t>ayhan.ince@concordia.ca</t>
  </si>
  <si>
    <t>behrooz.yousefzadeh@concordia.ca</t>
  </si>
  <si>
    <t>Brandon Gordon</t>
  </si>
  <si>
    <t>bwgordon@staff.concordia.ca</t>
  </si>
  <si>
    <t>Brian Vermeire</t>
  </si>
  <si>
    <t>brian.vermeire@concordia.ca</t>
  </si>
  <si>
    <t>Carole El Ayoubi</t>
  </si>
  <si>
    <t>carole.elayoubi@concordia.ca</t>
  </si>
  <si>
    <t>chun-yi.su@concordia.ca</t>
  </si>
  <si>
    <t>Daria Terekhov</t>
  </si>
  <si>
    <t>daria.terekhov@concordia.ca</t>
  </si>
  <si>
    <t>farjad.shadmehri@concordia.ca</t>
  </si>
  <si>
    <t>hoi.ng@concordia.ca</t>
  </si>
  <si>
    <t>ida.karimfazli@concordia.ca</t>
  </si>
  <si>
    <t>Ion Stiharu</t>
  </si>
  <si>
    <t>ion.stiharu@concordia.ca</t>
  </si>
  <si>
    <t>Ivan Contreras</t>
  </si>
  <si>
    <t>ivan.contreras@concordia.ca</t>
  </si>
  <si>
    <t>Javad Dargahi</t>
  </si>
  <si>
    <t>javad.dargahi@concordia.ca</t>
  </si>
  <si>
    <t>John Cheung</t>
  </si>
  <si>
    <t>john.cheung@concordia.ca</t>
  </si>
  <si>
    <t>Kudret Demirli</t>
  </si>
  <si>
    <t>kudret.demirli@concordia.ca</t>
  </si>
  <si>
    <t>lyes.kadem@concordia.ca</t>
  </si>
  <si>
    <t>mamoun.medraj@concordia.ca</t>
  </si>
  <si>
    <t>marius.paraschivoiu@concordia.ca</t>
  </si>
  <si>
    <t>masoumeh.kazemizanjani@concordia.ca</t>
  </si>
  <si>
    <t>Mehdi Eshaghi</t>
  </si>
  <si>
    <t>mehdi.eshaghi@concordia.ca</t>
  </si>
  <si>
    <t>mehdi.hojjati@concordia.ca</t>
  </si>
  <si>
    <t>Mingyuan Chen</t>
  </si>
  <si>
    <t>mingyuan.chen@concordia.ca</t>
  </si>
  <si>
    <t>mojtaba.kheiri@concordia.ca</t>
  </si>
  <si>
    <t>onur.kuzgunkaya@concordia.ca</t>
  </si>
  <si>
    <t>r.ganesan@concordia.ca</t>
  </si>
  <si>
    <t>ramin.sedaghati@concordia.ca</t>
  </si>
  <si>
    <t>Rolf Wuthrich</t>
  </si>
  <si>
    <t>rolf.wuthrich@concordia.ca</t>
  </si>
  <si>
    <t>Sorin Voiculescu</t>
  </si>
  <si>
    <t>sorin.voiculescu@concordia.ca</t>
  </si>
  <si>
    <t>susan.liscouet-hanke@concordia.ca</t>
  </si>
  <si>
    <t>Tsz Ho Kwok</t>
  </si>
  <si>
    <t>tszho.kwok@concordia.ca</t>
  </si>
  <si>
    <t>wenfang.xie@concordia.ca</t>
  </si>
  <si>
    <t>youmin.zhang@concordia.ca</t>
  </si>
  <si>
    <t>Zezhong Chen</t>
  </si>
  <si>
    <t>zezhong.chen@concordia.ca</t>
  </si>
  <si>
    <t>Jonathan Liscouet</t>
  </si>
  <si>
    <t>jonathan.liscouet@concordia.ca</t>
  </si>
  <si>
    <t>Wael Saleh</t>
  </si>
  <si>
    <t>wael.saleh@concordia.ca</t>
  </si>
  <si>
    <t>Suraj Joshi</t>
  </si>
  <si>
    <t>suraj.joshi@concordia.ca</t>
  </si>
  <si>
    <t>Mojtaba Eskandarian</t>
  </si>
  <si>
    <t>sam.eskandarian@concordia.ca</t>
  </si>
  <si>
    <t>siva.narayanswamy@concordia.ca</t>
  </si>
  <si>
    <t>Waizuddin A. Ahmed</t>
  </si>
  <si>
    <t>waiz.ahmed@concordia.ca</t>
  </si>
  <si>
    <t>Aria Azami</t>
  </si>
  <si>
    <t>aria.azami@concordia.ca</t>
  </si>
  <si>
    <t>Omar A. Abuobidalla</t>
  </si>
  <si>
    <t>omar.abuobidalla@concordia.ca</t>
  </si>
  <si>
    <t>Pierre Q. Gauthier</t>
  </si>
  <si>
    <t>pierre.gauthier1@concordia.ca</t>
  </si>
  <si>
    <t>Ahmad Hemami</t>
  </si>
  <si>
    <t>ahmad.hemami@concordia.ca</t>
  </si>
  <si>
    <t>Tsukasa Yoshinaka</t>
  </si>
  <si>
    <t>Sami Girgis</t>
  </si>
  <si>
    <t>sami.girgis@concordia.ca</t>
  </si>
  <si>
    <t>Shahram Sharifi</t>
  </si>
  <si>
    <t>shahram.sharifi@concordia.ca</t>
  </si>
  <si>
    <t>Alejandro Allievi</t>
  </si>
  <si>
    <t>alejandro.allievi@concordia.ca</t>
  </si>
  <si>
    <t>Serafettin Engin</t>
  </si>
  <si>
    <t>serafettin.engin@concordia.ca</t>
  </si>
  <si>
    <t>Dmytro Kevorkov</t>
  </si>
  <si>
    <t>dmytro.kevorkov@concordia.ca</t>
  </si>
  <si>
    <t>Raja Ramamurthy</t>
  </si>
  <si>
    <t>raja.ramamurthy@concordia.ca</t>
  </si>
  <si>
    <t>Ali Aziz</t>
  </si>
  <si>
    <t>ali.aziz@concordia.ca</t>
  </si>
  <si>
    <t>Viwek Vaidya</t>
  </si>
  <si>
    <t>viwek.vaidya@concordia.ca</t>
  </si>
  <si>
    <t>Mamadou Sy</t>
  </si>
  <si>
    <t>mamadou.sy@concordia.ca</t>
  </si>
  <si>
    <t>Ehsan Rezabeigi</t>
  </si>
  <si>
    <t>ehsan.rezabeigi@concordia.ca</t>
  </si>
  <si>
    <t>Gita Ghiasi Hafezi</t>
  </si>
  <si>
    <t>gita.ghiasihafezi@concordia.ca</t>
  </si>
  <si>
    <t>Mohammad Jeihoonian</t>
  </si>
  <si>
    <t>mohammad.jeihoonian@concordia.ca</t>
  </si>
  <si>
    <t>Francois Tardy</t>
  </si>
  <si>
    <t>francois.tardy@concordia.ca</t>
  </si>
  <si>
    <t>Danielle Nasrallah</t>
  </si>
  <si>
    <t>danielle.nasrallah@concordia.ca</t>
  </si>
  <si>
    <t>Ehab Ahmed</t>
  </si>
  <si>
    <t>ehab.ahmed@concordia.ca</t>
  </si>
  <si>
    <t>Jitendra Patel</t>
  </si>
  <si>
    <t>jitendra.patel@concordia.ca</t>
  </si>
  <si>
    <t>Abdel-Kader Kherrat</t>
  </si>
  <si>
    <t>abdelkader.kherrat@concordia.ca</t>
  </si>
  <si>
    <t>Margaret Chadwick</t>
  </si>
  <si>
    <t>margaret.chadwick@concordia.ca</t>
  </si>
  <si>
    <t>Said Sadouk</t>
  </si>
  <si>
    <t>said.sadouk@concordia.ca</t>
  </si>
  <si>
    <t>Amar Sabih</t>
  </si>
  <si>
    <t>amar.sabih@concordia.ca</t>
  </si>
  <si>
    <t>Krishna S. Rajangom</t>
  </si>
  <si>
    <t>krishnasabareesh.rajangom@concordia.ca</t>
  </si>
  <si>
    <t>Rama Bhat</t>
  </si>
  <si>
    <t>25646677</t>
  </si>
  <si>
    <t>20504971</t>
  </si>
  <si>
    <t xml:space="preserve">dolat@mie.utoronto.ca </t>
  </si>
  <si>
    <t>Wahid Ghaly</t>
  </si>
  <si>
    <t>10093110</t>
  </si>
  <si>
    <t>20731676</t>
  </si>
  <si>
    <t>Georgios Vatistas</t>
  </si>
  <si>
    <t>27429193</t>
  </si>
  <si>
    <t>Daniel Cross</t>
  </si>
  <si>
    <t>Mel Hoppenheim School of Cinema</t>
  </si>
  <si>
    <t>daniel.cross@concordia.ca</t>
  </si>
  <si>
    <t>Desiree D. De Jesus</t>
  </si>
  <si>
    <t>desiree.dejesus@concordia.ca</t>
  </si>
  <si>
    <t>katie.russell@concordia.ca</t>
  </si>
  <si>
    <t>Kay Dickinson</t>
  </si>
  <si>
    <t>kay.dickinson@concordia.ca</t>
  </si>
  <si>
    <t>May Chew</t>
  </si>
  <si>
    <t>may.chew@concordia.ca</t>
  </si>
  <si>
    <t>Ishita Tiwary</t>
  </si>
  <si>
    <t>ishita.tiwary@concordia.ca</t>
  </si>
  <si>
    <t>Mariella Nitoslawska</t>
  </si>
  <si>
    <t>marielle.nitoslawska@concordia.ca</t>
  </si>
  <si>
    <t>Louise Lamarre</t>
  </si>
  <si>
    <t>louise.lamarre@concordia.ca</t>
  </si>
  <si>
    <t>Richard Kerr</t>
  </si>
  <si>
    <t>richard.kerr@concordia.ca</t>
  </si>
  <si>
    <t>Luca Caminati</t>
  </si>
  <si>
    <t>luca.caminati@concordia.ca</t>
  </si>
  <si>
    <t>Randolph Jordan</t>
  </si>
  <si>
    <t>randolph.jordan@concordia.ca</t>
  </si>
  <si>
    <t>Marianna M. Milhorat</t>
  </si>
  <si>
    <t>marianna.milhorat@concordia.ca</t>
  </si>
  <si>
    <t>Dan Popa</t>
  </si>
  <si>
    <t>dan.popa@concordia.ca</t>
  </si>
  <si>
    <t>Adam Szymanski</t>
  </si>
  <si>
    <t>adam.szymanski@concordia.ca</t>
  </si>
  <si>
    <t>Cilia Sawadogo</t>
  </si>
  <si>
    <t>cilia.sawadogo@concordia.ca</t>
  </si>
  <si>
    <t>David Douglas</t>
  </si>
  <si>
    <t>david.douglas@concordia.ca</t>
  </si>
  <si>
    <t>Guylaine Dionne</t>
  </si>
  <si>
    <t>Guylaine.Dionne@concordia.ca</t>
  </si>
  <si>
    <t>haidee.wasson@concordia.ca</t>
  </si>
  <si>
    <t>Jean-Claude Bustros</t>
  </si>
  <si>
    <t>jean-claude.bustros@concordia.ca</t>
  </si>
  <si>
    <t>joshua.neves@concordia.ca</t>
  </si>
  <si>
    <t>Luc Otter</t>
  </si>
  <si>
    <t>luc.otter@concordia.ca</t>
  </si>
  <si>
    <t>Luigi Allemano</t>
  </si>
  <si>
    <t>luigi.allemano@concordia.ca</t>
  </si>
  <si>
    <t>marc.steinberg@concordia.ca</t>
  </si>
  <si>
    <t>masha.salazkina@concordia.ca</t>
  </si>
  <si>
    <t>Martin Lefebvre</t>
  </si>
  <si>
    <t>martin.lefebvre@concordia.ca</t>
  </si>
  <si>
    <t>Michael Yaroshevsky</t>
  </si>
  <si>
    <t>michael.yaroshevsky@concordia.ca</t>
  </si>
  <si>
    <t>n.renaud@concordia.ca</t>
  </si>
  <si>
    <t>Roy Cross</t>
  </si>
  <si>
    <t>roy.cross@concordia.ca</t>
  </si>
  <si>
    <t>Shira Avni</t>
  </si>
  <si>
    <t>shira.avni@concordia.ca</t>
  </si>
  <si>
    <t>Rosanna M. Maule</t>
  </si>
  <si>
    <t>rosanna.maule@concordia.ca</t>
  </si>
  <si>
    <t>Rebecca S. Holt</t>
  </si>
  <si>
    <t>rebecca.holt@concordia.ca</t>
  </si>
  <si>
    <t>Sima Kokotovic</t>
  </si>
  <si>
    <t>sima.kokotovic@concordia.ca</t>
  </si>
  <si>
    <t>Kyla Rose Smith</t>
  </si>
  <si>
    <t>kylarose.smith@concordia.ca</t>
  </si>
  <si>
    <t>Ilona Jurkonyte</t>
  </si>
  <si>
    <t>ilona.jurkonyte@concordia.ca</t>
  </si>
  <si>
    <t>Jacqueline C. Ristola</t>
  </si>
  <si>
    <t>jacqueline.ristola@concordia.ca</t>
  </si>
  <si>
    <t>Donato Totaro</t>
  </si>
  <si>
    <t>donato.totaro@concordia.ca</t>
  </si>
  <si>
    <t>Federico Hidalgo</t>
  </si>
  <si>
    <t>federico.hidalgo@concordia.ca</t>
  </si>
  <si>
    <t>Jean Theberge</t>
  </si>
  <si>
    <t>jean.theberge@concordia.ca</t>
  </si>
  <si>
    <t>Francois Miron</t>
  </si>
  <si>
    <t>francois.miron@concordia.ca</t>
  </si>
  <si>
    <t>Michael Wees</t>
  </si>
  <si>
    <t>michael.wees@concordia.ca</t>
  </si>
  <si>
    <t>Mary-Ellen Davis</t>
  </si>
  <si>
    <t>mary-ellen.davis@concordia.ca</t>
  </si>
  <si>
    <t>Valery Mihalkov</t>
  </si>
  <si>
    <t>valery.mihalkov@concordia.ca</t>
  </si>
  <si>
    <t>Sandra Eber</t>
  </si>
  <si>
    <t>sandra.eber@concordia.ca</t>
  </si>
  <si>
    <t>Erik Goulet</t>
  </si>
  <si>
    <t>erik.goulet@concordia.ca</t>
  </si>
  <si>
    <t>Rene Fontaine</t>
  </si>
  <si>
    <t>rene.fontaine@concordia.ca</t>
  </si>
  <si>
    <t>Alberic Aurteneche</t>
  </si>
  <si>
    <t>alberic.aurteneche@concordia.ca</t>
  </si>
  <si>
    <t>Luc Chamberland</t>
  </si>
  <si>
    <t>luc.chamberland@concordia.ca</t>
  </si>
  <si>
    <t>Shannon Harris</t>
  </si>
  <si>
    <t>shannon.harris@concordia.ca</t>
  </si>
  <si>
    <t>Yuriy Zikratyy</t>
  </si>
  <si>
    <t>yuriy.zikratyy@concordia.ca</t>
  </si>
  <si>
    <t>Irene Rozsa</t>
  </si>
  <si>
    <t>irene.rozsa@concordia.ca</t>
  </si>
  <si>
    <t>Ryan Conrad</t>
  </si>
  <si>
    <t>ryan.conrad@concordia.ca</t>
  </si>
  <si>
    <t>Dominic M. Leppla</t>
  </si>
  <si>
    <t>dominic.leppla@concordia.ca</t>
  </si>
  <si>
    <t>Catherine Slilaty</t>
  </si>
  <si>
    <t>catherine.slilaty@concordia.ca</t>
  </si>
  <si>
    <t>Nikola Stepic</t>
  </si>
  <si>
    <t>nikola.stepic@concordia.ca</t>
  </si>
  <si>
    <t>Jonathan Beaulieu-Cyr</t>
  </si>
  <si>
    <t>jonathan.beaulieucyr@concordia.ca</t>
  </si>
  <si>
    <t>Enrique Fibla Gutierrez</t>
  </si>
  <si>
    <t>enrique.fibla@concordia.ca</t>
  </si>
  <si>
    <t>Teodor Stojanov</t>
  </si>
  <si>
    <t>theo.stojanov@concordia.ca</t>
  </si>
  <si>
    <t>Darien Sanchez Nicolas</t>
  </si>
  <si>
    <t>darien.sancheznicolas@concordia.ca</t>
  </si>
  <si>
    <t>Narges Haghighat</t>
  </si>
  <si>
    <t>narges.haghighat@concordia.ca</t>
  </si>
  <si>
    <t>Ylenia Olibet</t>
  </si>
  <si>
    <t>ylenia.olibet@concordia.ca</t>
  </si>
  <si>
    <t>Giuseppe Fidotta</t>
  </si>
  <si>
    <t>giuseppe.fidotta@concordia.ca</t>
  </si>
  <si>
    <t>Dragan Batancev</t>
  </si>
  <si>
    <t>dragan.batancev@concordia.ca</t>
  </si>
  <si>
    <t>Lola A. Remy</t>
  </si>
  <si>
    <t>lola.remy@concordia.ca</t>
  </si>
  <si>
    <t>Anna Carolina Iunes De Paiva Botelho</t>
  </si>
  <si>
    <t>annacarolina.iunesdepaivabotelho@concordia.ca</t>
  </si>
  <si>
    <t>Daniel Crawford</t>
  </si>
  <si>
    <t>daniel.crawford@concordia.ca</t>
  </si>
  <si>
    <t>Marco A. Luna Barahona</t>
  </si>
  <si>
    <t>marco.lunabarahona@concordia.ca</t>
  </si>
  <si>
    <t>Christine Beckett</t>
  </si>
  <si>
    <t>Music</t>
  </si>
  <si>
    <t>christine.beckett@concordia.ca</t>
  </si>
  <si>
    <t>Sandeep Bhagwati</t>
  </si>
  <si>
    <t>Sandeep.Bhagwati@concordia.ca</t>
  </si>
  <si>
    <t>Ricardo Dal Farra</t>
  </si>
  <si>
    <t>ricardo.dalfarra@concordia.ca</t>
  </si>
  <si>
    <t>eldad.tsabary@concordia.ca</t>
  </si>
  <si>
    <t>Georges Dimitrov</t>
  </si>
  <si>
    <t>georges.dimitrov@concordia.ca</t>
  </si>
  <si>
    <t>Jean-Sebastien Allaire</t>
  </si>
  <si>
    <t>jean-sebastien.allaire@concordia.ca</t>
  </si>
  <si>
    <t>Joshua Rager</t>
  </si>
  <si>
    <t>joshua.rager@concordia.ca</t>
  </si>
  <si>
    <t>Mark Corwin</t>
  </si>
  <si>
    <t>mark.corwin@concordia.ca</t>
  </si>
  <si>
    <t>Robin Chemtov</t>
  </si>
  <si>
    <t>robin.chemtov@concordia.ca</t>
  </si>
  <si>
    <t>Anna Szpilberg</t>
  </si>
  <si>
    <t>anna.szpilberg@concordia.ca</t>
  </si>
  <si>
    <t>John Winiarz</t>
  </si>
  <si>
    <t>john.winiarz@concordia.ca</t>
  </si>
  <si>
    <t>Beverly McGuire</t>
  </si>
  <si>
    <t>beverly.mcguire@concordia.ca</t>
  </si>
  <si>
    <t>Michael Pinsonneault</t>
  </si>
  <si>
    <t>michael.pinsonneault@concordia.ca</t>
  </si>
  <si>
    <t>Michael Cartile</t>
  </si>
  <si>
    <t>michael.cartile@concordia.ca</t>
  </si>
  <si>
    <t>Kathy Kennedy</t>
  </si>
  <si>
    <t>kathy.kennedy@concordia.ca</t>
  </si>
  <si>
    <t>John Klepko</t>
  </si>
  <si>
    <t>john.klepko@concordia.ca</t>
  </si>
  <si>
    <t>Billy Bouffard</t>
  </si>
  <si>
    <t>billy.bouffard@concordia.ca</t>
  </si>
  <si>
    <t>Shannon Thomson</t>
  </si>
  <si>
    <t>shannon.thomson@concordia.ca</t>
  </si>
  <si>
    <t>Tim Brady</t>
  </si>
  <si>
    <t>tim.brady@concordia.ca</t>
  </si>
  <si>
    <t>Adrian Vedady</t>
  </si>
  <si>
    <t>adrian.vedady@concordia.ca</t>
  </si>
  <si>
    <t>Gregory Chaverdian</t>
  </si>
  <si>
    <t>gregory.chaverdian@concordia.ca</t>
  </si>
  <si>
    <t>Irene Feher</t>
  </si>
  <si>
    <t>irene.feher@concordia.ca</t>
  </si>
  <si>
    <t>Greg Amirault</t>
  </si>
  <si>
    <t>greg.amirault@concordia.ca</t>
  </si>
  <si>
    <t>Lori Freedman</t>
  </si>
  <si>
    <t>lori.freedman@concordia.ca</t>
  </si>
  <si>
    <t>Jim Doxas</t>
  </si>
  <si>
    <t>jim.doxas@concordia.ca</t>
  </si>
  <si>
    <t>Simon Sloutsker</t>
  </si>
  <si>
    <t>simon.sloutsker@concordia.ca</t>
  </si>
  <si>
    <t>Paul Scriver</t>
  </si>
  <si>
    <t>paul.scriver@concordia.ca</t>
  </si>
  <si>
    <t>Sage Reynolds</t>
  </si>
  <si>
    <t>sage.reynolds@concordia.ca</t>
  </si>
  <si>
    <t>Teresa M. Connors</t>
  </si>
  <si>
    <t>teresa.connors@concordia.ca</t>
  </si>
  <si>
    <t>Tariq Harb</t>
  </si>
  <si>
    <t>tariq.harb@concordia.ca</t>
  </si>
  <si>
    <t>Sienna Dahlen</t>
  </si>
  <si>
    <t>sienna.dahlen@concordia.ca</t>
  </si>
  <si>
    <t>David Cousins</t>
  </si>
  <si>
    <t>vid.cousins@concordia.ca</t>
  </si>
  <si>
    <t>Tommy Gauthier</t>
  </si>
  <si>
    <t>Lindsay Roberts</t>
  </si>
  <si>
    <t>lindsay.roberts@concordia.ca</t>
  </si>
  <si>
    <t>rebecca.duclos@concordia.ca</t>
  </si>
  <si>
    <t>Graham Carr</t>
  </si>
  <si>
    <t>Office of the President</t>
  </si>
  <si>
    <t>Graham.Carr@concordia.ca</t>
  </si>
  <si>
    <t>Nadia Bhuiyan</t>
  </si>
  <si>
    <t>nadia.bhuiyan@concordia.ca</t>
  </si>
  <si>
    <t>Office of the Provost and Vice-President Academic Affairs</t>
  </si>
  <si>
    <t>Anne.Whitelaw@concordia.ca</t>
  </si>
  <si>
    <t>Lisa Ostiguy</t>
  </si>
  <si>
    <t>lisa.ostiguy@concordia.ca</t>
  </si>
  <si>
    <t>Sandra Gabriele</t>
  </si>
  <si>
    <t>s.gabriele@concordia.ca</t>
  </si>
  <si>
    <t>christian.moreau@concordia.ca</t>
  </si>
  <si>
    <t>Justin Powlowski</t>
  </si>
  <si>
    <t>Office of the Vice-President Research and Graduate Study</t>
  </si>
  <si>
    <t>justin.powlowski@concordia.ca</t>
  </si>
  <si>
    <t>Nabeel Hamid</t>
  </si>
  <si>
    <t>nabeel.hamid@concordia.ca</t>
  </si>
  <si>
    <t>Theodore Locke</t>
  </si>
  <si>
    <t>theodore.locke@concordia.ca</t>
  </si>
  <si>
    <t>Matthew J. Barker</t>
  </si>
  <si>
    <t>matthew.barker@concordia.ca</t>
  </si>
  <si>
    <t>Murray C. Clarke</t>
  </si>
  <si>
    <t>Murray.Clarke@concordia.ca</t>
  </si>
  <si>
    <t>andrea Falcon</t>
  </si>
  <si>
    <t>andrea.Falcon@concordia.ca</t>
  </si>
  <si>
    <t>david.morris@concordia.ca</t>
  </si>
  <si>
    <t>Emilia Angelova</t>
  </si>
  <si>
    <t>emilia.angelova@concordia.ca</t>
  </si>
  <si>
    <t>Greg Lavers</t>
  </si>
  <si>
    <t>Greg.Lavers@concordia.ca</t>
  </si>
  <si>
    <t>Jing Hu</t>
  </si>
  <si>
    <t>jing.hu@concordia.ca</t>
  </si>
  <si>
    <t>Katharina Nieswandt</t>
  </si>
  <si>
    <t>katharina.nieswandt@concordia.ca</t>
  </si>
  <si>
    <t>Matthias Fritsch</t>
  </si>
  <si>
    <t>Matthias.Fritsch@concordia.ca</t>
  </si>
  <si>
    <t>Pablo Gilabert</t>
  </si>
  <si>
    <t>Pablo.Gilabert@concordia.ca</t>
  </si>
  <si>
    <t>Ulf Hlobil</t>
  </si>
  <si>
    <t>ulf.hlobil@concordia.ca</t>
  </si>
  <si>
    <t>Oran Magal</t>
  </si>
  <si>
    <t>oran.magal@concordia.ca</t>
  </si>
  <si>
    <t>Mark Pierre Rozahegy</t>
  </si>
  <si>
    <t>Mark.Rozahegy@concordia.ca</t>
  </si>
  <si>
    <t>Pierre Daigneault</t>
  </si>
  <si>
    <t>pierre.daigneault@concordia.ca</t>
  </si>
  <si>
    <t>Jordan Glass</t>
  </si>
  <si>
    <t>jordan.glass@concordia.ca</t>
  </si>
  <si>
    <t>Rachael Mansbach</t>
  </si>
  <si>
    <t>re.mansbach@concordia.ca</t>
  </si>
  <si>
    <t>Seyyed Nima Nateghi</t>
  </si>
  <si>
    <t>nima.nateghi@concordia.ca</t>
  </si>
  <si>
    <t>Sigurd Ingo Salzmann</t>
  </si>
  <si>
    <t>ingo.salzmann@concordia.ca</t>
  </si>
  <si>
    <t>A.Champagne@concordia.ca</t>
  </si>
  <si>
    <t>brandon.helfield@concordia.ca</t>
  </si>
  <si>
    <t>christophe.grova@concordia.ca</t>
  </si>
  <si>
    <t>claudine.gauthier@concordia.ca</t>
  </si>
  <si>
    <t>Laszlo.Kalman@concordia.ca</t>
  </si>
  <si>
    <t>mariana.frank@concordia.ca</t>
  </si>
  <si>
    <t>pablo.bianucci@concordia.ca</t>
  </si>
  <si>
    <t>saurabh.maiti@concordia.ca</t>
  </si>
  <si>
    <t>Valter.Zazubovits@concordia.ca</t>
  </si>
  <si>
    <t>Georges Abi-Nader</t>
  </si>
  <si>
    <t>georges.abinader@concordia.ca</t>
  </si>
  <si>
    <t>Mario D'Amico</t>
  </si>
  <si>
    <t>mario.damico@concordia.ca</t>
  </si>
  <si>
    <t>Gabriel Rosenbaum</t>
  </si>
  <si>
    <t>gabe.rosenbaum@concordia.ca</t>
  </si>
  <si>
    <t>10019054</t>
  </si>
  <si>
    <t>calvin.kalman@concordia.ca</t>
  </si>
  <si>
    <t>28199752</t>
  </si>
  <si>
    <t>p.vasilopoulos@concordia.ca</t>
  </si>
  <si>
    <t>elizabeth.bloodgood@concordia.ca</t>
  </si>
  <si>
    <t>Sam Rowan</t>
  </si>
  <si>
    <t>sam.rowan@concordia.ca</t>
  </si>
  <si>
    <t>Alexandra Zeitz</t>
  </si>
  <si>
    <t>alexandra.zeitz@concordia.ca</t>
  </si>
  <si>
    <t>Csaba Nikolenyi</t>
  </si>
  <si>
    <t>csaba.nikolenyi@concordia.ca</t>
  </si>
  <si>
    <t>Edward King</t>
  </si>
  <si>
    <t>edward.king@concordia.ca</t>
  </si>
  <si>
    <t>Axel Huelsemeyer</t>
  </si>
  <si>
    <t>axel.huelsemeyer@concordia.ca</t>
  </si>
  <si>
    <t>Michael L. Lipson</t>
  </si>
  <si>
    <t>michael.lipson@concordia.ca</t>
  </si>
  <si>
    <t>Jean.Mayer@concordia.ca</t>
  </si>
  <si>
    <t>Leander Schneider</t>
  </si>
  <si>
    <t>leander.schneider@concordia.ca</t>
  </si>
  <si>
    <t>Graham Dodds</t>
  </si>
  <si>
    <t>g.dodds@concordia.ca</t>
  </si>
  <si>
    <t>patrik.marier@concordia.ca</t>
  </si>
  <si>
    <t>Marlene Sokolon</t>
  </si>
  <si>
    <t>marlene.sokolon@concordia.ca</t>
  </si>
  <si>
    <t>Mebs Kanji</t>
  </si>
  <si>
    <t>Mebs.Kanji@concordia.ca</t>
  </si>
  <si>
    <t>Antoine Bilodeau</t>
  </si>
  <si>
    <t>antoine.bilodeau@concordia.ca</t>
  </si>
  <si>
    <t>Amy Poteete</t>
  </si>
  <si>
    <t>amy.poteete@concordia.ca</t>
  </si>
  <si>
    <t>Jason Ferrell</t>
  </si>
  <si>
    <t>jason.ferrell@concordia.ca</t>
  </si>
  <si>
    <t>Thibaud Henin</t>
  </si>
  <si>
    <t>thibaud.henin@concordia.ca</t>
  </si>
  <si>
    <t>Tina Rupcic</t>
  </si>
  <si>
    <t>tina.rupcic@concordia.ca</t>
  </si>
  <si>
    <t>Nick Ruderman</t>
  </si>
  <si>
    <t>nick.ruderman@concordia.ca</t>
  </si>
  <si>
    <t>Kimberley Manning</t>
  </si>
  <si>
    <t>kimberley.manning@concordia.ca</t>
  </si>
  <si>
    <t>Ceren Belge</t>
  </si>
  <si>
    <t>ceren.belge@concordia.ca</t>
  </si>
  <si>
    <t>Eric Buzzetti</t>
  </si>
  <si>
    <t>eric.buzzetti@concordia.ca</t>
  </si>
  <si>
    <t>Francesca Scala</t>
  </si>
  <si>
    <t>Francesca.Scala@concordia.ca</t>
  </si>
  <si>
    <t>james.kelly@concordia.ca</t>
  </si>
  <si>
    <t>Julian Spencer-Churchill</t>
  </si>
  <si>
    <t>julian.spencer-churchill@concordia.ca</t>
  </si>
  <si>
    <t>meghan.joy@concordia.ca</t>
  </si>
  <si>
    <t>Mireille Paquet</t>
  </si>
  <si>
    <t>Mireille.Paquet@concordia.ca</t>
  </si>
  <si>
    <t>Nicole De Silva</t>
  </si>
  <si>
    <t>nicole.desilva@concordia.ca</t>
  </si>
  <si>
    <t>stephanie.paterson@concordia.ca</t>
  </si>
  <si>
    <t>Travis Smith</t>
  </si>
  <si>
    <t>travis.smith@concordia.ca</t>
  </si>
  <si>
    <t>Tina Hilgers</t>
  </si>
  <si>
    <t>tina.hilgers@concordia.ca</t>
  </si>
  <si>
    <t>Daniel Dickson</t>
  </si>
  <si>
    <t>daniel.dickson1@concordia.ca</t>
  </si>
  <si>
    <t>Marina D. Revelli</t>
  </si>
  <si>
    <t>marina.revelli@concordia.ca</t>
  </si>
  <si>
    <t>Eleni Panagiotarakou</t>
  </si>
  <si>
    <t>eleni.panagiotarakou@concordia.ca</t>
  </si>
  <si>
    <t>Elaine Carsley</t>
  </si>
  <si>
    <t>elaine.carsley@concordia.ca</t>
  </si>
  <si>
    <t>Patrice Blais</t>
  </si>
  <si>
    <t>patrice.blais@concordia.ca</t>
  </si>
  <si>
    <t>Maxwell Silverman</t>
  </si>
  <si>
    <t>maxwell.silverman@concordia.ca</t>
  </si>
  <si>
    <t>Lindsay Larios</t>
  </si>
  <si>
    <t>lindsay.larios@concordia.ca</t>
  </si>
  <si>
    <t>Stephanie Kerr</t>
  </si>
  <si>
    <t>stephanie.kerr@concordia.ca</t>
  </si>
  <si>
    <t>Michelle Baert</t>
  </si>
  <si>
    <t>michelle.baert@concordia.ca</t>
  </si>
  <si>
    <t>Mark Paradis</t>
  </si>
  <si>
    <t>mark.paradis@concordia.ca</t>
  </si>
  <si>
    <t>Frank Ohemeng</t>
  </si>
  <si>
    <t>frank.ohemeng@concordia.ca</t>
  </si>
  <si>
    <t>Simon Langlois-Bertrand</t>
  </si>
  <si>
    <t>simon.langlois-bertrand@concordia.ca</t>
  </si>
  <si>
    <t>Dean, John Molson School of Business</t>
  </si>
  <si>
    <t>anne-marie.croteau@concordia.ca</t>
  </si>
  <si>
    <t>adam.radomsky@concordia.ca</t>
  </si>
  <si>
    <t>andrew.chapman@concordia.ca</t>
  </si>
  <si>
    <t>David.Mumby@concordia.ca</t>
  </si>
  <si>
    <t>Constantina Giannopoulos</t>
  </si>
  <si>
    <t>Dina.Giannopoulos@Concordia.ca</t>
  </si>
  <si>
    <t>William.Bukowski@concordia.ca</t>
  </si>
  <si>
    <t>Jennifer J. McGrath</t>
  </si>
  <si>
    <t>jennifer.mcgrath@concordia.ca</t>
  </si>
  <si>
    <t>Krista Byers Heinlein</t>
  </si>
  <si>
    <t>K.Byers@concordia.ca</t>
  </si>
  <si>
    <t>Karen Li</t>
  </si>
  <si>
    <t>karen.li@concordia.ca</t>
  </si>
  <si>
    <t>Stephane Gaskin</t>
  </si>
  <si>
    <t>Stephane.Gaskin@concordia.ca</t>
  </si>
  <si>
    <t>Denise C. Jarrin</t>
  </si>
  <si>
    <t>denise.jarrin@concordia.ca</t>
  </si>
  <si>
    <t>Jamie Cassoff</t>
  </si>
  <si>
    <t>jamie.cassoff@concordia.ca</t>
  </si>
  <si>
    <t>Elmira Ismaylova</t>
  </si>
  <si>
    <t>elmira.ismaylova@concordia.ca</t>
  </si>
  <si>
    <t>Gentiana Sadikaj</t>
  </si>
  <si>
    <t>gentiana.sadikaj@concordia.ca</t>
  </si>
  <si>
    <t>Jillian O'Connor</t>
  </si>
  <si>
    <t>jillian.oconnor@concordia.ca</t>
  </si>
  <si>
    <t>kristen.dunfield@concordia.ca</t>
  </si>
  <si>
    <t>mark.ellenbogen@concordia.ca</t>
  </si>
  <si>
    <t>matthew.gardner@concordia.ca</t>
  </si>
  <si>
    <t>Michael A. Conway</t>
  </si>
  <si>
    <t>michael.conway@concordia.ca</t>
  </si>
  <si>
    <t>Mickael Deroche</t>
  </si>
  <si>
    <t>mickael.deroche@concordia.ca</t>
  </si>
  <si>
    <t>Mihaela Iordanova</t>
  </si>
  <si>
    <t>mihaela.iordanova@concordia.ca</t>
  </si>
  <si>
    <t>Natalie.Phillips@concordia.ca</t>
  </si>
  <si>
    <t>roisin.oconnor@concordia.ca</t>
  </si>
  <si>
    <t>Aaron Johnson</t>
  </si>
  <si>
    <t>aaron.johnson@concordia.ca</t>
  </si>
  <si>
    <t>alexandre.morin@concordia.ca</t>
  </si>
  <si>
    <t>andreas Arvanitogiannis</t>
  </si>
  <si>
    <t>a.arvanitogiannis@concordia.ca</t>
  </si>
  <si>
    <t>andrew Ryder</t>
  </si>
  <si>
    <t>andrew.ryder@concordia.ca</t>
  </si>
  <si>
    <t>Benjamin Eppinger</t>
  </si>
  <si>
    <t>ben.eppinger@concordia.ca</t>
  </si>
  <si>
    <t>Carsten Wrosch</t>
  </si>
  <si>
    <t>Carsten.Wrosch@concordia.ca</t>
  </si>
  <si>
    <t>Christopher Steele</t>
  </si>
  <si>
    <t>christopher.steele@concordia.ca</t>
  </si>
  <si>
    <t>dale.stack@concordia.ca</t>
  </si>
  <si>
    <t>diane.poulindubois@concordia.ca</t>
  </si>
  <si>
    <t>Elliott Lee</t>
  </si>
  <si>
    <t>elliott.lee@concordia.ca</t>
  </si>
  <si>
    <t>Emily Coffey</t>
  </si>
  <si>
    <t>emily.coffey@concordia.ca</t>
  </si>
  <si>
    <t>Erin.Barker@concordia.ca</t>
  </si>
  <si>
    <t>JP.Gouin@concordia.ca</t>
  </si>
  <si>
    <t>Laina Isler</t>
  </si>
  <si>
    <t>laina.isler@concordia.ca</t>
  </si>
  <si>
    <t>Laura Renteria Diaz</t>
  </si>
  <si>
    <t>laura.renteriadiaz@concordia.ca</t>
  </si>
  <si>
    <t>linda.booij@concordia.ca</t>
  </si>
  <si>
    <t>Lucie Bonneville</t>
  </si>
  <si>
    <t>Lucie.Bonneville@concordia.ca</t>
  </si>
  <si>
    <t>M. Dean Graham</t>
  </si>
  <si>
    <t>m.dean.graham@concordia.ca</t>
  </si>
  <si>
    <t>Nadia Chaudhri</t>
  </si>
  <si>
    <t>nadia.chaudhri@concordia.ca</t>
  </si>
  <si>
    <t>nicole.alberts@concordia.ca</t>
  </si>
  <si>
    <t>Rex Kline</t>
  </si>
  <si>
    <t>rex.kline@concordia.ca</t>
  </si>
  <si>
    <t>Roberto De Almeida</t>
  </si>
  <si>
    <t>roberto.dealmeida@concordia.ca</t>
  </si>
  <si>
    <t>Theresa.Bianco@concordia.ca</t>
  </si>
  <si>
    <t>uri.shalev@concordia.ca</t>
  </si>
  <si>
    <t>Sydney B. Miller</t>
  </si>
  <si>
    <t>syd.miller@concordia.ca</t>
  </si>
  <si>
    <t>Walter Marcantoni</t>
  </si>
  <si>
    <t>walter.marcantoni@concordia.ca</t>
  </si>
  <si>
    <t>virginia.penhune@concordia.ca</t>
  </si>
  <si>
    <t>Wayne.Brake@concordia.ca</t>
  </si>
  <si>
    <t>Bruno Richard</t>
  </si>
  <si>
    <t>bruno.richard@concordia.ca</t>
  </si>
  <si>
    <t>Maria Santaguida</t>
  </si>
  <si>
    <t>maria.santaguida@concordia.ca</t>
  </si>
  <si>
    <t>Brenda Harvey</t>
  </si>
  <si>
    <t>brenda.harvey@concordia.ca</t>
  </si>
  <si>
    <t>Laura Melissa Pissani Segura</t>
  </si>
  <si>
    <t>laura.pissani@concordia.ca</t>
  </si>
  <si>
    <t>Yara Abu Awad</t>
  </si>
  <si>
    <t>yara.abuawad@concordia.ca</t>
  </si>
  <si>
    <t>Erwin Neumark</t>
  </si>
  <si>
    <t>erwin.neumark@concordia.ca</t>
  </si>
  <si>
    <t>Tomas Matthews</t>
  </si>
  <si>
    <t>tomas.matthews@concordia.ca</t>
  </si>
  <si>
    <t>Meaghan Amanda Barlow</t>
  </si>
  <si>
    <t>meaghan.barlow@concordia.ca</t>
  </si>
  <si>
    <t>Yves Beaulieu</t>
  </si>
  <si>
    <t>yves.beaulieu@concordia.ca</t>
  </si>
  <si>
    <t>Melisa Castellanos Arredondo</t>
  </si>
  <si>
    <t>melisa.castellanos@concordia.ca</t>
  </si>
  <si>
    <t>Czarina Evangelista</t>
  </si>
  <si>
    <t>czarina.evangelista@concordia.ca</t>
  </si>
  <si>
    <t>Elliott Morrice</t>
  </si>
  <si>
    <t>elliott.morrice@concordia.ca</t>
  </si>
  <si>
    <t>Elissa Zavaglia</t>
  </si>
  <si>
    <t>Rebecca Achtman</t>
  </si>
  <si>
    <t>rebecca.achtman@concordia.ca</t>
  </si>
  <si>
    <t>10002054</t>
  </si>
  <si>
    <t>shimon.amir@concordia.ca</t>
  </si>
  <si>
    <t>10034525</t>
  </si>
  <si>
    <t>norman.segalowitz@concordia.ca</t>
  </si>
  <si>
    <t>lisa.serbin@concordia.ca</t>
  </si>
  <si>
    <t>Peter Shizgal</t>
  </si>
  <si>
    <t>10035203</t>
  </si>
  <si>
    <t>Sowparnika Balaswaminathan</t>
  </si>
  <si>
    <t xml:space="preserve">Religions and Cultures </t>
  </si>
  <si>
    <t>sowparnika.balaswaminathan@concordia.ca</t>
  </si>
  <si>
    <t>Ira Robinson</t>
  </si>
  <si>
    <t>ira.robinson@concordia.ca</t>
  </si>
  <si>
    <t>Richard.Foltz@concordia.ca</t>
  </si>
  <si>
    <t>Lorenzo Ditommaso</t>
  </si>
  <si>
    <t>L.DiTommaso@concordia.ca</t>
  </si>
  <si>
    <t>Marcel Parent</t>
  </si>
  <si>
    <t>marcel.parent@concordia.ca</t>
  </si>
  <si>
    <t>marc.desjardins@concordia.ca</t>
  </si>
  <si>
    <t>Marc Lalonde</t>
  </si>
  <si>
    <t>marc.lalonde@concordia.ca</t>
  </si>
  <si>
    <t>norman.ravvin@concordia.ca</t>
  </si>
  <si>
    <t>carly.danielhughes@concordia.ca</t>
  </si>
  <si>
    <t>lynda.clarke@concordia.ca</t>
  </si>
  <si>
    <t>naftali.cohn@concordia.ca</t>
  </si>
  <si>
    <t>Lindsey Jackson</t>
  </si>
  <si>
    <t>lindsey.jackson@concordia.ca</t>
  </si>
  <si>
    <t>Laurel Andrew</t>
  </si>
  <si>
    <t>laurel.andrew@concordia.ca</t>
  </si>
  <si>
    <t>Steven Lapidus</t>
  </si>
  <si>
    <t>steven.lapidus@concordia.ca</t>
  </si>
  <si>
    <t>Susan Palmer</t>
  </si>
  <si>
    <t>susan.palmer@concordia.ca</t>
  </si>
  <si>
    <t>Josee Campion</t>
  </si>
  <si>
    <t>josee.campion@concordia.ca</t>
  </si>
  <si>
    <t>Calogero A. Miceli</t>
  </si>
  <si>
    <t>calogero.miceli@concordia.ca</t>
  </si>
  <si>
    <t>Cimminnee Holt</t>
  </si>
  <si>
    <t>cimminnee.holt@concordia.ca</t>
  </si>
  <si>
    <t>Bui Dieu Linh Mai</t>
  </si>
  <si>
    <t>linh.mai@concordia.ca</t>
  </si>
  <si>
    <t>Claire English</t>
  </si>
  <si>
    <t>claire.english@concordia.ca</t>
  </si>
  <si>
    <t>Joseph Brito</t>
  </si>
  <si>
    <t>joseph.brito@concordia.ca</t>
  </si>
  <si>
    <t>Sandra-Jo Huber</t>
  </si>
  <si>
    <t>sandra.huber@concordia.ca</t>
  </si>
  <si>
    <t>Gavin Foster</t>
  </si>
  <si>
    <t>School of Canadian Irish Studies</t>
  </si>
  <si>
    <t>gavin.foster@concordia.ca</t>
  </si>
  <si>
    <t>Mairtin Coilféir</t>
  </si>
  <si>
    <t>mairtin.coilfeir@concordia.ca</t>
  </si>
  <si>
    <t>Gearoid O Hallmhurain</t>
  </si>
  <si>
    <t>gearoid.ohallmhurain@concordia.ca</t>
  </si>
  <si>
    <t>Jane McGaughey</t>
  </si>
  <si>
    <t>jane.mcgaughey@concordia.ca</t>
  </si>
  <si>
    <t>Emer O'Toole</t>
  </si>
  <si>
    <t>emer.otoole@concordia.ca</t>
  </si>
  <si>
    <t>Kate Bevan-Baker</t>
  </si>
  <si>
    <t>kate.bevan-baker@concordia.ca</t>
  </si>
  <si>
    <t>Keelan Harkin</t>
  </si>
  <si>
    <t>keelan.harkin@concordia.ca</t>
  </si>
  <si>
    <t>School of Community and Public Affairs</t>
  </si>
  <si>
    <t>catherine.richardson@concordia.ca</t>
  </si>
  <si>
    <t>Bimadoshka Pucan</t>
  </si>
  <si>
    <t>bimadoshka.pucan@concordia.ca</t>
  </si>
  <si>
    <t>Louellyn White</t>
  </si>
  <si>
    <t>louellyn.white@concordia.ca</t>
  </si>
  <si>
    <t>Anna.Kruzynski@concordia.ca</t>
  </si>
  <si>
    <t>Chedly Belkhodja</t>
  </si>
  <si>
    <t>chedly.belkhodja@concordia.ca</t>
  </si>
  <si>
    <t>daniel.salee@concordia.ca</t>
  </si>
  <si>
    <t>Megan Hyslop</t>
  </si>
  <si>
    <t>megan.hyslop@concordia.ca</t>
  </si>
  <si>
    <t>erika.licon@concordia.ca</t>
  </si>
  <si>
    <t>Elsa Beaulieu Bastien</t>
  </si>
  <si>
    <t>elsa.beaulieubastien@concordia.ca</t>
  </si>
  <si>
    <t>Rosa Pires</t>
  </si>
  <si>
    <t>rosa.pires@concordia.ca</t>
  </si>
  <si>
    <t>Peter Graham</t>
  </si>
  <si>
    <t>peter.graham@concordia.ca</t>
  </si>
  <si>
    <t>Jason Prince</t>
  </si>
  <si>
    <t>jason.prince@concordia.ca</t>
  </si>
  <si>
    <t>Koby Rogers Hall</t>
  </si>
  <si>
    <t>koby.rogershall@concordia.ca</t>
  </si>
  <si>
    <t>Bertrand Loiselle</t>
  </si>
  <si>
    <t>bertrand.loiselle@concordia.ca</t>
  </si>
  <si>
    <t>Jobie Weetaluktuk</t>
  </si>
  <si>
    <t>jobie.weetaluktuk@concordia.ca</t>
  </si>
  <si>
    <t>Marisa Berry Mendez</t>
  </si>
  <si>
    <t>marisa.berrymendez@concordia.ca</t>
  </si>
  <si>
    <t>Cheolki Yoon</t>
  </si>
  <si>
    <t>cheolki.yoon@concordia.ca</t>
  </si>
  <si>
    <t>Anna Sheftel</t>
  </si>
  <si>
    <t>anna.sheftel@concordia.ca</t>
  </si>
  <si>
    <t>Lorraine O'Donnell</t>
  </si>
  <si>
    <t>Lorraine.ODonnell@concordia.ca</t>
  </si>
  <si>
    <t>Andre Leblanc</t>
  </si>
  <si>
    <t>Science College</t>
  </si>
  <si>
    <t>andre.leblanc@concordia.ca</t>
  </si>
  <si>
    <t>Genevieve Painter</t>
  </si>
  <si>
    <t>Simone De Beauvoir Institute</t>
  </si>
  <si>
    <t>genevieve.painter@concordia.ca</t>
  </si>
  <si>
    <t>Nathalie Batraville</t>
  </si>
  <si>
    <t>nathalie.batraville@concordia.ca</t>
  </si>
  <si>
    <t>Chantal Maille</t>
  </si>
  <si>
    <t>chantal.maille@concordia.ca</t>
  </si>
  <si>
    <t>Gada Mahrouse</t>
  </si>
  <si>
    <t>gada.mahrouse@concordia.ca</t>
  </si>
  <si>
    <t>Natalie Kouri-Towe</t>
  </si>
  <si>
    <t>natalie.kouri-towe@concordia.ca</t>
  </si>
  <si>
    <t>Viviane Namaste</t>
  </si>
  <si>
    <t>viviane.namaste@concordia.ca</t>
  </si>
  <si>
    <t>Stephanie-Danie Claude</t>
  </si>
  <si>
    <t>stephaniedanie.claude@concordia.ca</t>
  </si>
  <si>
    <t>Michiko Aramaki</t>
  </si>
  <si>
    <t>michiko.aramaki@concordia.ca</t>
  </si>
  <si>
    <t>Karen L. Herland</t>
  </si>
  <si>
    <t>karen.herland@concordia.ca</t>
  </si>
  <si>
    <t>Candis Steenbergen</t>
  </si>
  <si>
    <t>candis.steenbergen@concordia.ca</t>
  </si>
  <si>
    <t>Jennifer Clamen</t>
  </si>
  <si>
    <t>jenn.clamen@concordia.ca</t>
  </si>
  <si>
    <t>david.howes@concordia.ca</t>
  </si>
  <si>
    <t>chris.hurl@concordia.ca</t>
  </si>
  <si>
    <t>Oceane Maite Jasor</t>
  </si>
  <si>
    <t>oceane.jasor@concordia.ca</t>
  </si>
  <si>
    <t>nayrouz.abuhatoum@concordia.ca</t>
  </si>
  <si>
    <t>Marie-Pier Joly</t>
  </si>
  <si>
    <t>marie-pier.joly@concordia.ca</t>
  </si>
  <si>
    <t>Vered Amit</t>
  </si>
  <si>
    <t>vered.amit@concordia.ca</t>
  </si>
  <si>
    <t>bart.simon@concordia.ca</t>
  </si>
  <si>
    <t>Meir Amor</t>
  </si>
  <si>
    <t>meir.amor@concordia.ca</t>
  </si>
  <si>
    <t>Jean-Philippe Warren</t>
  </si>
  <si>
    <t>jean-philippe.warren@concordia.ca</t>
  </si>
  <si>
    <t>Shelley Z. Reuter</t>
  </si>
  <si>
    <t>shelley.reuter@concordia.ca</t>
  </si>
  <si>
    <t>satoshi.ikeda@concordia.ca</t>
  </si>
  <si>
    <t>bev.best@concordia.ca</t>
  </si>
  <si>
    <t>mark.watson@concordia.ca</t>
  </si>
  <si>
    <t>martin.french@concordia.ca</t>
  </si>
  <si>
    <t>Gabriella Djerrahian</t>
  </si>
  <si>
    <t>g.djerrahian@concordia.ca</t>
  </si>
  <si>
    <t>Sarah Cappeliez</t>
  </si>
  <si>
    <t>sarah.cappeliez@concordia.ca</t>
  </si>
  <si>
    <t>Alejandro Hernandez Ramirez</t>
  </si>
  <si>
    <t>alejandro.hernandez@concordia.ca</t>
  </si>
  <si>
    <t>Hussein Merhi</t>
  </si>
  <si>
    <t>hussein.merhi@concordia.ca</t>
  </si>
  <si>
    <t>Maximilian C. Forte</t>
  </si>
  <si>
    <t>maximilian.forte@concordia.ca</t>
  </si>
  <si>
    <t>Aaron Brauer</t>
  </si>
  <si>
    <t>aaron.brauer@concordia.ca</t>
  </si>
  <si>
    <t>amy.swiffen@concordia.ca</t>
  </si>
  <si>
    <t>Christine Jourdan</t>
  </si>
  <si>
    <t>christine.jourdan@concordia.ca</t>
  </si>
  <si>
    <t>Kregg Hetherington</t>
  </si>
  <si>
    <t>kregg.hetherington@concordia.ca</t>
  </si>
  <si>
    <t>Daniel Dagenais</t>
  </si>
  <si>
    <t>daniel.dagenais@concordia.ca</t>
  </si>
  <si>
    <t>juliesoleil.archambault@concordia.ca</t>
  </si>
  <si>
    <t>valerie.decourvillenicol@concordia.ca</t>
  </si>
  <si>
    <t>katja.neves@concordia.ca</t>
  </si>
  <si>
    <t>Marc Lafrance</t>
  </si>
  <si>
    <t>marc.lafrance@concordia.ca</t>
  </si>
  <si>
    <t>matthew.unger@concordia.ca</t>
  </si>
  <si>
    <t>Orit Halpern</t>
  </si>
  <si>
    <t>orit.halpern@concordia.ca</t>
  </si>
  <si>
    <t>Sylvia Kairouz</t>
  </si>
  <si>
    <t>sylvia.kairouz@concordia.ca</t>
  </si>
  <si>
    <t>Clara Khudaverdian</t>
  </si>
  <si>
    <t>clara.khudaverdian@concordia.ca</t>
  </si>
  <si>
    <t>Arturo Esquivel Carrillo</t>
  </si>
  <si>
    <t>arturo.esquivel@concordia.ca</t>
  </si>
  <si>
    <t>Rachel Begg</t>
  </si>
  <si>
    <t>rachel.begg@concordia.ca</t>
  </si>
  <si>
    <t>Shoshana Paget</t>
  </si>
  <si>
    <t>shoshana.paget@concordia.ca</t>
  </si>
  <si>
    <t>dilara.baysal@concordia.ca</t>
  </si>
  <si>
    <t>Carlos A. Velasquez</t>
  </si>
  <si>
    <t>carlos.velasquez@concordia.ca</t>
  </si>
  <si>
    <t>Laura E. Enriquez Vazquez</t>
  </si>
  <si>
    <t>laura.enriquezvazquez@concordia.ca</t>
  </si>
  <si>
    <t>Salmaan Khan</t>
  </si>
  <si>
    <t>salmaan.khan@concordia.ca</t>
  </si>
  <si>
    <t>Anna Shah Hoque</t>
  </si>
  <si>
    <t>anna.shahhoque@concordia.ca</t>
  </si>
  <si>
    <t>Penney Pasdermajian</t>
  </si>
  <si>
    <t>penney.pasdermajian@concordia.ca</t>
  </si>
  <si>
    <t>Barbara Ruttenberg</t>
  </si>
  <si>
    <t>b.ruttenberg@concordia.ca</t>
  </si>
  <si>
    <t>Roger MacLean</t>
  </si>
  <si>
    <t>roger.maclean@concordia.ca</t>
  </si>
  <si>
    <t>Janice Clarini</t>
  </si>
  <si>
    <t>janice.clarini@concordia.ca</t>
  </si>
  <si>
    <t>Anna Woodrow</t>
  </si>
  <si>
    <t>anna.woodrow@concordia.ca</t>
  </si>
  <si>
    <t>Constance Classen</t>
  </si>
  <si>
    <t>constance.classen@concordia.ca</t>
  </si>
  <si>
    <t>Erik Chevrier</t>
  </si>
  <si>
    <t>erik.chevrier@concordia.ca</t>
  </si>
  <si>
    <t>Kristopher Murray</t>
  </si>
  <si>
    <t>kristopher.murray@concordia.ca</t>
  </si>
  <si>
    <t>Sonia Hamel</t>
  </si>
  <si>
    <t>sonia.hamel@concordia.ca</t>
  </si>
  <si>
    <t>Erin Elizabeth Lynch</t>
  </si>
  <si>
    <t>erinelizabeth.lynch@concordia.ca</t>
  </si>
  <si>
    <t>Mozhdeh Babagoli</t>
  </si>
  <si>
    <t>mozhdeh.babagoli@concordia.ca</t>
  </si>
  <si>
    <t>Danielle Gauvreau</t>
  </si>
  <si>
    <t>10063959</t>
  </si>
  <si>
    <t>Greg Nielsen</t>
  </si>
  <si>
    <t>28391564</t>
  </si>
  <si>
    <t>greg.nielsen@concordia.ca</t>
  </si>
  <si>
    <t>Aaron L. McIntosh</t>
  </si>
  <si>
    <t>Studio Arts</t>
  </si>
  <si>
    <t>aaron.mcintosh@concordia.ca</t>
  </si>
  <si>
    <t>Catherine Wild</t>
  </si>
  <si>
    <t>Catherine.Wild@concordia.ca</t>
  </si>
  <si>
    <t>Mathew Z. Karas</t>
  </si>
  <si>
    <t>mathew.karas@concordia.ca</t>
  </si>
  <si>
    <t>Nadia Myre</t>
  </si>
  <si>
    <t>nadia.myre@concordia.ca</t>
  </si>
  <si>
    <t>hannah.claus@concordia.ca</t>
  </si>
  <si>
    <t>Cynthia Girard</t>
  </si>
  <si>
    <t>cynthia.girard@concordia.ca</t>
  </si>
  <si>
    <t>Chihchien.Wang@concordia.ca</t>
  </si>
  <si>
    <t>Juan Ortiz Apuy</t>
  </si>
  <si>
    <t>juan.ortiz-apuy@concordia.ca</t>
  </si>
  <si>
    <t>Deanna Bowen</t>
  </si>
  <si>
    <t>deanna.bowen@concordia.ca</t>
  </si>
  <si>
    <t>Danica Jojich</t>
  </si>
  <si>
    <t>danica.jojich@concordia.ca</t>
  </si>
  <si>
    <t>Genevieve Cadieux</t>
  </si>
  <si>
    <t>genevieve.cadieux@concordia.ca</t>
  </si>
  <si>
    <t>Ingrid Bachmann</t>
  </si>
  <si>
    <t>ingrid.bachmann@concordia.ca</t>
  </si>
  <si>
    <t>Shawn Bailey</t>
  </si>
  <si>
    <t>sabailey@alcor.concordia.ca</t>
  </si>
  <si>
    <t>Patrick Traer</t>
  </si>
  <si>
    <t>patrick.traer@concordia.ca</t>
  </si>
  <si>
    <t>Linda J. Swanson</t>
  </si>
  <si>
    <t>Linda.Swanson@concordia.ca</t>
  </si>
  <si>
    <t>Luanne Martineau</t>
  </si>
  <si>
    <t>luanne.martineau@concordia.ca</t>
  </si>
  <si>
    <t>Kelly Jazvac</t>
  </si>
  <si>
    <t>kelly.jazvac@concordia.ca</t>
  </si>
  <si>
    <t>Jeffrey Mitchell</t>
  </si>
  <si>
    <t>mitch.mitchell@concordia.ca</t>
  </si>
  <si>
    <t>Stephanie De Couto Costa</t>
  </si>
  <si>
    <t>stephanie.decoutocosta@concordia.ca</t>
  </si>
  <si>
    <t>Amanda Dawn Christie</t>
  </si>
  <si>
    <t>amandadawn.christie@concordia.ca</t>
  </si>
  <si>
    <t>Anthony Burnham</t>
  </si>
  <si>
    <t>anthony.burnham@concordia.ca</t>
  </si>
  <si>
    <t>Philomene Longpre</t>
  </si>
  <si>
    <t>philomene.longpre@concordia.ca</t>
  </si>
  <si>
    <t>Numa Dallaire</t>
  </si>
  <si>
    <t>numa.dallaire@concordia.ca</t>
  </si>
  <si>
    <t>Pascha MacPherson</t>
  </si>
  <si>
    <t>pascha.macpherson@concordia.ca</t>
  </si>
  <si>
    <t>Sherry Walchuk</t>
  </si>
  <si>
    <t>sherry.walchuk@concordia.ca</t>
  </si>
  <si>
    <t>Sarah Bertrand-Hamel</t>
  </si>
  <si>
    <t>sarah.bertrand-hamel@concordia.ca</t>
  </si>
  <si>
    <t>Simon Belleau</t>
  </si>
  <si>
    <t>simon.belleau@concordia.ca</t>
  </si>
  <si>
    <t>Thea Yabut</t>
  </si>
  <si>
    <t>thea.yabut@concordia.ca</t>
  </si>
  <si>
    <t>Magdolene Dykstra</t>
  </si>
  <si>
    <t>magdolene.dykstra@concordia.ca</t>
  </si>
  <si>
    <t>Bill Vorn</t>
  </si>
  <si>
    <t>bill.vorn@concordia.ca</t>
  </si>
  <si>
    <t>Eric Simon</t>
  </si>
  <si>
    <t>eric.simon@concordia.ca</t>
  </si>
  <si>
    <t>Erika Adams</t>
  </si>
  <si>
    <t>erika.adams@concordia.ca</t>
  </si>
  <si>
    <t>Erin Manning</t>
  </si>
  <si>
    <t>erin.manning@concordia.ca</t>
  </si>
  <si>
    <t>Kelly Thompson</t>
  </si>
  <si>
    <t>kelly.thompson@concordia.ca</t>
  </si>
  <si>
    <t>Leila Sujir</t>
  </si>
  <si>
    <t>leila.sujir@concordia.ca</t>
  </si>
  <si>
    <t>Marisa Portolese</t>
  </si>
  <si>
    <t>Marisa.Portolese@concordia.ca</t>
  </si>
  <si>
    <t>Maya Rae Oppenheimer</t>
  </si>
  <si>
    <t>mayarae.oppenheimer@concordia.ca</t>
  </si>
  <si>
    <t>Surabhi Ghosh</t>
  </si>
  <si>
    <t>surabhi.ghosh@concordia.ca</t>
  </si>
  <si>
    <t>Natalie E. Nadeau</t>
  </si>
  <si>
    <t>natalie.nadeau@concordia.ca</t>
  </si>
  <si>
    <t>Michelle Lasalle</t>
  </si>
  <si>
    <t>michelle.lasalle@concordia.ca</t>
  </si>
  <si>
    <t>Ryan Clayton</t>
  </si>
  <si>
    <t>ryan.clayton@concordia.ca</t>
  </si>
  <si>
    <t>Swapna Tamhane</t>
  </si>
  <si>
    <t>swapna.tamhane@concordia.ca</t>
  </si>
  <si>
    <t>Anna Eyler</t>
  </si>
  <si>
    <t>anna.eyler@concordia.ca</t>
  </si>
  <si>
    <t>Lydia Haywood-Munn</t>
  </si>
  <si>
    <t>lydia.haywoodmunn@concordia.ca</t>
  </si>
  <si>
    <t>Cecilia Jane Mc Kinnon</t>
  </si>
  <si>
    <t>ceciliajane.mckinnon@concordia.ca</t>
  </si>
  <si>
    <t>Kyle Martens</t>
  </si>
  <si>
    <t>kyle.martens@concordia.ca</t>
  </si>
  <si>
    <t>Caitlin Mcguire</t>
  </si>
  <si>
    <t>caitlin.mcguire@concordia.ca</t>
  </si>
  <si>
    <t>Amélie Riendeau</t>
  </si>
  <si>
    <t>amelie.riendeau@concordia.ca</t>
  </si>
  <si>
    <t>Kara Skylling</t>
  </si>
  <si>
    <t>kara.skylling@concordia.ca</t>
  </si>
  <si>
    <t>Alexandra Rose Bischoff</t>
  </si>
  <si>
    <t>alexandra.bischoff@concordia.ca</t>
  </si>
  <si>
    <t>Caroline Cloutier</t>
  </si>
  <si>
    <t>caroline.cloutier@concordia.ca</t>
  </si>
  <si>
    <t>Pardiss Amerian</t>
  </si>
  <si>
    <t>pardiss.amerian@concordia.ca</t>
  </si>
  <si>
    <t>Adele E. Beaudry</t>
  </si>
  <si>
    <t>adele.beaudry@concordia.ca</t>
  </si>
  <si>
    <t>Eva Brandl</t>
  </si>
  <si>
    <t>eva.brandl@concordia.ca</t>
  </si>
  <si>
    <t>Lorraine Oades</t>
  </si>
  <si>
    <t>lorraine.oades@concordia.ca</t>
  </si>
  <si>
    <t>Stephanie Russ</t>
  </si>
  <si>
    <t>Stephanie.Russ@concordia.ca</t>
  </si>
  <si>
    <t>Harlan Johnson</t>
  </si>
  <si>
    <t>harlan.johnson@concordia.ca</t>
  </si>
  <si>
    <t>Adrian Norvid</t>
  </si>
  <si>
    <t>adrian.norvid@concordia.ca</t>
  </si>
  <si>
    <t>Juan Gomez-Perales</t>
  </si>
  <si>
    <t>juan.gomez-perales@concordia.ca</t>
  </si>
  <si>
    <t>Mindy Yan Miller</t>
  </si>
  <si>
    <t>mindy.yanmiller@concordia.ca</t>
  </si>
  <si>
    <t>Nicole Gingras</t>
  </si>
  <si>
    <t>n.gingras@concordia.ca</t>
  </si>
  <si>
    <t>Cheryl Simon</t>
  </si>
  <si>
    <t>cheryl.simon@concordia.ca</t>
  </si>
  <si>
    <t>Nelson Henricks</t>
  </si>
  <si>
    <t>nelson.henricks@concordia.ca</t>
  </si>
  <si>
    <t>Joseph Siddiqi</t>
  </si>
  <si>
    <t>joseph.siddiqi@concordia.ca</t>
  </si>
  <si>
    <t>Therese Mastroiacovo</t>
  </si>
  <si>
    <t>therese.mastroiacovo@concordia.ca</t>
  </si>
  <si>
    <t>Sylvain Bouthillette</t>
  </si>
  <si>
    <t>sylvain.bouthillette@concordia.ca</t>
  </si>
  <si>
    <t>Dil Hildebrand</t>
  </si>
  <si>
    <t>dil.hildebrand@concordia.ca</t>
  </si>
  <si>
    <t>Victoria Stanton</t>
  </si>
  <si>
    <t>victoria.stanton@concordia.ca</t>
  </si>
  <si>
    <t>Monique Moumblow</t>
  </si>
  <si>
    <t>monique.moumblow@concordia.ca</t>
  </si>
  <si>
    <t>Jenny Lin</t>
  </si>
  <si>
    <t>jenny.lin@concordia.ca</t>
  </si>
  <si>
    <t>Jessica Auer</t>
  </si>
  <si>
    <t>jessica.auer@concordia.ca</t>
  </si>
  <si>
    <t>Juliana Espana Keller</t>
  </si>
  <si>
    <t>juliana.espanakeller@concordia.ca</t>
  </si>
  <si>
    <t>Mary Sui Yee Wong</t>
  </si>
  <si>
    <t>mary.wong@concordia.ca</t>
  </si>
  <si>
    <t>Laurie Milner</t>
  </si>
  <si>
    <t>laurie.milner@concordia.ca</t>
  </si>
  <si>
    <t>Josee Pedneault</t>
  </si>
  <si>
    <t>josee.pedneault@concordia.ca</t>
  </si>
  <si>
    <t>Caroline Hart</t>
  </si>
  <si>
    <t>caroline.hart@concordia.ca</t>
  </si>
  <si>
    <t>Amelie Proulx</t>
  </si>
  <si>
    <t>amelie.proulx@concordia.ca</t>
  </si>
  <si>
    <t>Patrick McEown</t>
  </si>
  <si>
    <t>patrick.mceown@concordia.ca</t>
  </si>
  <si>
    <t>Peter Flemming</t>
  </si>
  <si>
    <t>peter.flemming@concordia.ca</t>
  </si>
  <si>
    <t>Tatiana Koroleva</t>
  </si>
  <si>
    <t>tatiana.koroleva@concordia.ca</t>
  </si>
  <si>
    <t>Vicky Sabourin</t>
  </si>
  <si>
    <t>vicky.sabourin@concordia.ca</t>
  </si>
  <si>
    <t>Jinyoung Kim</t>
  </si>
  <si>
    <t>jinyoung.kim@concordia.ca</t>
  </si>
  <si>
    <t>Jeanette Johns</t>
  </si>
  <si>
    <t>jeanette.johns@concordia.ca</t>
  </si>
  <si>
    <t>Genevieve Moisan</t>
  </si>
  <si>
    <t>genevieve.moisan@concordia.ca</t>
  </si>
  <si>
    <t>Melany Arsenault</t>
  </si>
  <si>
    <t>melany.arsenault@concordia.ca</t>
  </si>
  <si>
    <t>david.lerue@concordia.ca</t>
  </si>
  <si>
    <t>Konstantinos Meramveliotakis</t>
  </si>
  <si>
    <t>Margot Klingender</t>
  </si>
  <si>
    <t>margot.klingender@concordia.ca</t>
  </si>
  <si>
    <t>Nicolas Lapointe</t>
  </si>
  <si>
    <t>nicolas.lapointe@concordia.ca</t>
  </si>
  <si>
    <t>Etta Sandry</t>
  </si>
  <si>
    <t>etta.sandry@concordia.ca</t>
  </si>
  <si>
    <t>Raafat G. Saade</t>
  </si>
  <si>
    <t>raafat.saade@concordia.ca</t>
  </si>
  <si>
    <t>Satyaveer Chauhan</t>
  </si>
  <si>
    <t>Satyaveer.Chauhan@concordia.ca</t>
  </si>
  <si>
    <t>Arman Sadreddin</t>
  </si>
  <si>
    <t>arman.sadreddin@concordia.ca</t>
  </si>
  <si>
    <t>Anton Shevchenko</t>
  </si>
  <si>
    <t>anton.shevchenko@concordia.ca</t>
  </si>
  <si>
    <t>Suchit Ahuja</t>
  </si>
  <si>
    <t>suchit.ahuja@concordia.ca</t>
  </si>
  <si>
    <t>Xiaodan Pan</t>
  </si>
  <si>
    <t>xiaodan.pan@concordia.ca</t>
  </si>
  <si>
    <t>Mohsen Farhadloo</t>
  </si>
  <si>
    <t>mohsen.farhadloo@concordia.ca</t>
  </si>
  <si>
    <t>Salim Lahmiri</t>
  </si>
  <si>
    <t>salim.lahmiri@concordia.ca</t>
  </si>
  <si>
    <t>Mahdi Mirhoseini</t>
  </si>
  <si>
    <t>mahdi.mirhoseini@concordia.ca</t>
  </si>
  <si>
    <t>Danielle Morin-Wahhab</t>
  </si>
  <si>
    <t>Danielle.Morin@concordia.ca</t>
  </si>
  <si>
    <t>Chaher Alzaman</t>
  </si>
  <si>
    <t>chaher.alzaman@concordia.ca</t>
  </si>
  <si>
    <t>Brahm White-Gluz</t>
  </si>
  <si>
    <t>brahm.white-gluz@concordia.ca</t>
  </si>
  <si>
    <t>Joe Abou Jaoude</t>
  </si>
  <si>
    <t>joe.aboujaoude@concordia.ca</t>
  </si>
  <si>
    <t>Amirhossein Hosseinipour</t>
  </si>
  <si>
    <t>amir.hpour@concordia.ca</t>
  </si>
  <si>
    <t>Sonia Benghiat</t>
  </si>
  <si>
    <t>sonia.benghiat@concordia.ca</t>
  </si>
  <si>
    <t>Raul F. Valverde</t>
  </si>
  <si>
    <t>raul.valverde@concordia.ca</t>
  </si>
  <si>
    <t>Ahmet Satir</t>
  </si>
  <si>
    <t>ahmet.satir@concordia.ca</t>
  </si>
  <si>
    <t>Anne Beaudry</t>
  </si>
  <si>
    <t>anne.beaudry@concordia.ca</t>
  </si>
  <si>
    <t>Navneet Vidyarthi</t>
  </si>
  <si>
    <t>N.Vidyarthi@concordia.ca</t>
  </si>
  <si>
    <t>Rustam Vahidov</t>
  </si>
  <si>
    <t>rustam.vahidov@concordia.ca</t>
  </si>
  <si>
    <t>Xiao Huang</t>
  </si>
  <si>
    <t>Xiao.Huang@concordia.ca</t>
  </si>
  <si>
    <t>Yushan Liu</t>
  </si>
  <si>
    <t>yushan.liu@concordia.ca</t>
  </si>
  <si>
    <t>Krzysztof Dzieciolowski</t>
  </si>
  <si>
    <t>krzysztof.dzieciolowski@concordia.ca</t>
  </si>
  <si>
    <t>Reem Ayouby</t>
  </si>
  <si>
    <t>reem.ayouby@concordia.ca</t>
  </si>
  <si>
    <t>Liliya Lyubman</t>
  </si>
  <si>
    <t>liliya.lyubman@concordia.ca</t>
  </si>
  <si>
    <t>Peter L. Rosenthal</t>
  </si>
  <si>
    <t>peter.rosenthal@concordia.ca</t>
  </si>
  <si>
    <t>Yasemin Kahyaoglu</t>
  </si>
  <si>
    <t>yasemin.kahyaoglu@concordia.ca</t>
  </si>
  <si>
    <t>Moayad O. Tanash</t>
  </si>
  <si>
    <t>moayad.tanash@concordia.ca</t>
  </si>
  <si>
    <t>Warren White</t>
  </si>
  <si>
    <t>warren.white@concordia.ca</t>
  </si>
  <si>
    <t>Marc-Andre Leger</t>
  </si>
  <si>
    <t>MA.Leger@concordia.ca</t>
  </si>
  <si>
    <t>Anton Kornetskiy</t>
  </si>
  <si>
    <t>anton.kornetskiy@concordia.ca</t>
  </si>
  <si>
    <t>Kamal Benchekroun</t>
  </si>
  <si>
    <t>kamal.benchekroun@concordia.ca</t>
  </si>
  <si>
    <t>Giovanni Malizia</t>
  </si>
  <si>
    <t>giovanni.malizia@concordia.ca</t>
  </si>
  <si>
    <t>Celso Sawaia</t>
  </si>
  <si>
    <t>celso.sawaia@concordia.ca</t>
  </si>
  <si>
    <t>Hossein Azarpanah</t>
  </si>
  <si>
    <t>hossein.azarpanah@concordia.ca</t>
  </si>
  <si>
    <t>10034924</t>
  </si>
  <si>
    <t>Cathia Pagotto</t>
  </si>
  <si>
    <t>Theatre</t>
  </si>
  <si>
    <t>cathia.pagotto@concordia.ca</t>
  </si>
  <si>
    <t>Luis Sotelo Castro</t>
  </si>
  <si>
    <t>luis.sotelo@concordia.ca</t>
  </si>
  <si>
    <t>Mark Sussman</t>
  </si>
  <si>
    <t>mark.sussman@concordia.ca</t>
  </si>
  <si>
    <t>Ursula Neuerburg-Denzer</t>
  </si>
  <si>
    <t>ursula.neuerburg-denzer@concordia.ca</t>
  </si>
  <si>
    <t>Anastasia Cappelluto</t>
  </si>
  <si>
    <t>ana.cappelluto@concordia.ca</t>
  </si>
  <si>
    <t>Jessica Carmichael</t>
  </si>
  <si>
    <t>jessica.carmichael@concordia.ca</t>
  </si>
  <si>
    <t>Laura Quigley</t>
  </si>
  <si>
    <t>laura.quigley@concordia.ca</t>
  </si>
  <si>
    <t>Noah Drew</t>
  </si>
  <si>
    <t>noah.drew@concordia.ca</t>
  </si>
  <si>
    <t>Paul Eugene Gibbons</t>
  </si>
  <si>
    <t>gene.gibbons@concordia.ca</t>
  </si>
  <si>
    <t>Raymond Marius Boucher</t>
  </si>
  <si>
    <t>RaymondMarius.Boucher@concordia.ca</t>
  </si>
  <si>
    <t>Robert Reid</t>
  </si>
  <si>
    <t>Robert.Reid@concordia.ca</t>
  </si>
  <si>
    <t>shauna.janssen@concordia.ca</t>
  </si>
  <si>
    <t>Allison Peacock</t>
  </si>
  <si>
    <t>allison.peacock@concordia.ca</t>
  </si>
  <si>
    <t>Arianna Bardesono</t>
  </si>
  <si>
    <t>arianna.bardesono@concordia.ca</t>
  </si>
  <si>
    <t>Joe De Paul</t>
  </si>
  <si>
    <t>joe.depaul@concordia.ca</t>
  </si>
  <si>
    <t>Harry Standjofski</t>
  </si>
  <si>
    <t>harry.standjofski@concordia.ca</t>
  </si>
  <si>
    <t>Jean-Francois Gagnon</t>
  </si>
  <si>
    <t>jean-francois.gagnon@concordia.ca</t>
  </si>
  <si>
    <t>Lizabeth Valdez</t>
  </si>
  <si>
    <t>lizabeth.valdez@concordia.ca</t>
  </si>
  <si>
    <t>Janet Feindel</t>
  </si>
  <si>
    <t>jm.feindel@concordia.ca</t>
  </si>
  <si>
    <t>Kate Bligh</t>
  </si>
  <si>
    <t>kate.bligh@concordia.ca</t>
  </si>
  <si>
    <t>Elisabeth Couture</t>
  </si>
  <si>
    <t>elisabeth.couture@concordia.ca</t>
  </si>
  <si>
    <t>Leslie Baker</t>
  </si>
  <si>
    <t>leslie.baker@concordia.ca</t>
  </si>
  <si>
    <t>Stephen Lawson</t>
  </si>
  <si>
    <t>Stephen.Lawson@concordia.ca</t>
  </si>
  <si>
    <t>Denise Boulanger</t>
  </si>
  <si>
    <t>denise.boulanger@concordia.ca</t>
  </si>
  <si>
    <t>Anne Sabourin</t>
  </si>
  <si>
    <t>anne.sabourin@concordia.ca</t>
  </si>
  <si>
    <t>Sylvain Lavoie</t>
  </si>
  <si>
    <t>sylvain.lavoie@concordia.ca</t>
  </si>
  <si>
    <t>Catherine Quirk</t>
  </si>
  <si>
    <t>catherine.quirk@concordia.ca</t>
  </si>
  <si>
    <t>Peter Farbridge</t>
  </si>
  <si>
    <t>peter.farbridge@concordia.ca</t>
  </si>
  <si>
    <t>Art Babayants</t>
  </si>
  <si>
    <t>art.babayants@concordia.ca</t>
  </si>
  <si>
    <t>Jean-Michel Roessli</t>
  </si>
  <si>
    <t>Theological Studies</t>
  </si>
  <si>
    <t>jean-michel.roessli@concordia.ca</t>
  </si>
  <si>
    <t>Jon Waind</t>
  </si>
  <si>
    <t>jon.waind@concordia.ca</t>
  </si>
  <si>
    <t>Valerie Thomas-Leitao</t>
  </si>
  <si>
    <t>valerie.thomas@concordia.ca</t>
  </si>
  <si>
    <t>Sara Terreault</t>
  </si>
  <si>
    <t>sara.terreault@concordia.ca</t>
  </si>
  <si>
    <t>Matthew Anderson</t>
  </si>
  <si>
    <t>matthew.anderson@concordia.ca</t>
  </si>
  <si>
    <t>Brian McDonough</t>
  </si>
  <si>
    <t>brian.mcdonough@concordia.ca</t>
  </si>
  <si>
    <t>Adriana Bara</t>
  </si>
  <si>
    <t>adriana.bara@concordia.ca</t>
  </si>
  <si>
    <t>Eric Bellavance</t>
  </si>
  <si>
    <t>eric.bellavance@concordia.ca</t>
  </si>
  <si>
    <t>Joseph Vietri</t>
  </si>
  <si>
    <t>joseph.vietri@concordia.ca</t>
  </si>
  <si>
    <t>Steven Scott</t>
  </si>
  <si>
    <t>steven.scott@concordia.ca</t>
  </si>
  <si>
    <t>andre Gagne</t>
  </si>
  <si>
    <t>andre.gagne@concordia.ca</t>
  </si>
  <si>
    <t>christine.jamieson@concordia.ca</t>
  </si>
  <si>
    <t>Lucian Turcescu</t>
  </si>
  <si>
    <t>lucian.turcescu@concordia.ca</t>
  </si>
  <si>
    <t>Marie-France Dion</t>
  </si>
  <si>
    <t>m-f.dion@concordia.ca</t>
  </si>
  <si>
    <t>Oksana M. Dykyj</t>
  </si>
  <si>
    <t>Visual Media Resources</t>
  </si>
  <si>
    <t>oksana.dykyj@concordia.ca</t>
  </si>
  <si>
    <t>Maral Abajian</t>
  </si>
  <si>
    <t>10202227</t>
  </si>
  <si>
    <t>Samar Abdi</t>
  </si>
  <si>
    <t>20996270</t>
  </si>
  <si>
    <t>Suha Abou-Sharkh</t>
  </si>
  <si>
    <t>25477697</t>
  </si>
  <si>
    <t>Nancy Acemian</t>
  </si>
  <si>
    <t>28971838</t>
  </si>
  <si>
    <t>Maria Magdalena Acuna</t>
  </si>
  <si>
    <t>25631998</t>
  </si>
  <si>
    <t>Kathy Adams</t>
  </si>
  <si>
    <t>28894191</t>
  </si>
  <si>
    <t>Kim Adams</t>
  </si>
  <si>
    <t>22444879</t>
  </si>
  <si>
    <t>Liselyn Adams</t>
  </si>
  <si>
    <t>21116223</t>
  </si>
  <si>
    <t>Mary Afonso</t>
  </si>
  <si>
    <t>40070969</t>
  </si>
  <si>
    <t>Nairi Daniela Agop</t>
  </si>
  <si>
    <t>40000978</t>
  </si>
  <si>
    <t>Sonia Aguilar</t>
  </si>
  <si>
    <t>26521029</t>
  </si>
  <si>
    <t>Patrice Ah-Kam</t>
  </si>
  <si>
    <t>22137577</t>
  </si>
  <si>
    <t>Cecilia Ah-kion</t>
  </si>
  <si>
    <t>21951653</t>
  </si>
  <si>
    <t>Hachem Akbari</t>
  </si>
  <si>
    <t>10150995</t>
  </si>
  <si>
    <t>Ghada Al-Araj</t>
  </si>
  <si>
    <t>29359621</t>
  </si>
  <si>
    <t>Tiberiu Aldea</t>
  </si>
  <si>
    <t>10149292</t>
  </si>
  <si>
    <t>Asim Jawad Al-Khalili</t>
  </si>
  <si>
    <t>10001708</t>
  </si>
  <si>
    <t>Ashley Allen</t>
  </si>
  <si>
    <t>29247955</t>
  </si>
  <si>
    <t>Angela Alleyne</t>
  </si>
  <si>
    <t>28222843</t>
  </si>
  <si>
    <t>Genevieve Alloi</t>
  </si>
  <si>
    <t>25285453</t>
  </si>
  <si>
    <t>Marge Aloi</t>
  </si>
  <si>
    <t>29450084</t>
  </si>
  <si>
    <t>Batoul Al-Sinan</t>
  </si>
  <si>
    <t>10148541</t>
  </si>
  <si>
    <t>Charles Altman</t>
  </si>
  <si>
    <t>22493012</t>
  </si>
  <si>
    <t>Sofia Ambri</t>
  </si>
  <si>
    <t>26627455</t>
  </si>
  <si>
    <t>Elham Amin</t>
  </si>
  <si>
    <t>10208363</t>
  </si>
  <si>
    <t>Delia Antonecchia</t>
  </si>
  <si>
    <t>21109332</t>
  </si>
  <si>
    <t>Kathy Antonopoulos</t>
  </si>
  <si>
    <t>22944693</t>
  </si>
  <si>
    <t>Mary Appezato</t>
  </si>
  <si>
    <t>10063878</t>
  </si>
  <si>
    <t>Ajanthy Arasaratnam</t>
  </si>
  <si>
    <t>10188094</t>
  </si>
  <si>
    <t>Christine Archer</t>
  </si>
  <si>
    <t>22398613</t>
  </si>
  <si>
    <t>Kim Archer</t>
  </si>
  <si>
    <t>22552701</t>
  </si>
  <si>
    <t>Anastasia Argyrakis</t>
  </si>
  <si>
    <t>21203665</t>
  </si>
  <si>
    <t>Shataniya Ariyarajah</t>
  </si>
  <si>
    <t>29675698</t>
  </si>
  <si>
    <t>Debbie Arless</t>
  </si>
  <si>
    <t>22121484</t>
  </si>
  <si>
    <t>Zeba Asghar</t>
  </si>
  <si>
    <t>10211948</t>
  </si>
  <si>
    <t>Chandra Asthana</t>
  </si>
  <si>
    <t>10150786</t>
  </si>
  <si>
    <t>Spyridoula Athanasatos</t>
  </si>
  <si>
    <t>20756466</t>
  </si>
  <si>
    <t>Helen Athanassiadis</t>
  </si>
  <si>
    <t>29568611</t>
  </si>
  <si>
    <t>Meghan Atherton</t>
  </si>
  <si>
    <t>10170617</t>
  </si>
  <si>
    <t>Iliada Athienitis</t>
  </si>
  <si>
    <t>22294672</t>
  </si>
  <si>
    <t>Rania Attir</t>
  </si>
  <si>
    <t>10148067</t>
  </si>
  <si>
    <t>John Atwood</t>
  </si>
  <si>
    <t>10002658</t>
  </si>
  <si>
    <t>Kevin Austin</t>
  </si>
  <si>
    <t>10002704</t>
  </si>
  <si>
    <t>Jonathan Aziere</t>
  </si>
  <si>
    <t>26254810</t>
  </si>
  <si>
    <t>Jennifer Bacon</t>
  </si>
  <si>
    <t>10206144</t>
  </si>
  <si>
    <t>Mark Baehr</t>
  </si>
  <si>
    <t>10110315</t>
  </si>
  <si>
    <t>Shehrazade Bakarally</t>
  </si>
  <si>
    <t>24728408</t>
  </si>
  <si>
    <t>David Baker</t>
  </si>
  <si>
    <t>22745844</t>
  </si>
  <si>
    <t>Dina Bakopanos</t>
  </si>
  <si>
    <t>25903475</t>
  </si>
  <si>
    <t>Selva Balasingam</t>
  </si>
  <si>
    <t>29553274</t>
  </si>
  <si>
    <t>Joanne Balena</t>
  </si>
  <si>
    <t>26686834</t>
  </si>
  <si>
    <t>LINDSAY BALFOUR</t>
  </si>
  <si>
    <t>10194519</t>
  </si>
  <si>
    <t>Jennifer Banton</t>
  </si>
  <si>
    <t>22801302</t>
  </si>
  <si>
    <t>Sara Baptiste-Brown</t>
  </si>
  <si>
    <t>25685877</t>
  </si>
  <si>
    <t>Cristina Barbu</t>
  </si>
  <si>
    <t>25824974</t>
  </si>
  <si>
    <t>Rima Baroudi</t>
  </si>
  <si>
    <t>23666212</t>
  </si>
  <si>
    <t>Anna Barrafato</t>
  </si>
  <si>
    <t>22933810</t>
  </si>
  <si>
    <t>Domenica Barreca</t>
  </si>
  <si>
    <t>26658776</t>
  </si>
  <si>
    <t>Maria Barreno</t>
  </si>
  <si>
    <t>10193807</t>
  </si>
  <si>
    <t>John Barrett</t>
  </si>
  <si>
    <t>23224589</t>
  </si>
  <si>
    <t>Hannah Bartels</t>
  </si>
  <si>
    <t>27027583</t>
  </si>
  <si>
    <t>Idriss Bashir</t>
  </si>
  <si>
    <t>10197892</t>
  </si>
  <si>
    <t>Joanne Beaudoin</t>
  </si>
  <si>
    <t>28795843</t>
  </si>
  <si>
    <t>Alison Beck</t>
  </si>
  <si>
    <t>24692853</t>
  </si>
  <si>
    <t>Craig Beemer</t>
  </si>
  <si>
    <t>10189740</t>
  </si>
  <si>
    <t>Shalani Bel</t>
  </si>
  <si>
    <t>10205105</t>
  </si>
  <si>
    <t>Morton Belinsky</t>
  </si>
  <si>
    <t>10003840</t>
  </si>
  <si>
    <t>Svetlana Belkin</t>
  </si>
  <si>
    <t>10107180</t>
  </si>
  <si>
    <t>Beverley Benderoff</t>
  </si>
  <si>
    <t>21423320</t>
  </si>
  <si>
    <t>Nadine Benjamin</t>
  </si>
  <si>
    <t>21232754</t>
  </si>
  <si>
    <t>Charita Benning</t>
  </si>
  <si>
    <t>24871308</t>
  </si>
  <si>
    <t>Isabelle Benoit Gelber</t>
  </si>
  <si>
    <t>10189444</t>
  </si>
  <si>
    <t>John Bentley</t>
  </si>
  <si>
    <t>22140411</t>
  </si>
  <si>
    <t>Erin Benzakein</t>
  </si>
  <si>
    <t>25566770</t>
  </si>
  <si>
    <t>Tamara Beresford</t>
  </si>
  <si>
    <t>23983021</t>
  </si>
  <si>
    <t>Lynn Bergeron</t>
  </si>
  <si>
    <t>10054143</t>
  </si>
  <si>
    <t>Sheri Bernier</t>
  </si>
  <si>
    <t>24193121</t>
  </si>
  <si>
    <t>Daniele Berthiaume</t>
  </si>
  <si>
    <t>21455184</t>
  </si>
  <si>
    <t>Laurane Marie Beyle</t>
  </si>
  <si>
    <t>10202471</t>
  </si>
  <si>
    <t>Raja Bhattacharya</t>
  </si>
  <si>
    <t>20624373</t>
  </si>
  <si>
    <t>Michael Biron</t>
  </si>
  <si>
    <t>29240462</t>
  </si>
  <si>
    <t>Rick Bisaillon</t>
  </si>
  <si>
    <t>26937624</t>
  </si>
  <si>
    <t>Jeanne Bisson</t>
  </si>
  <si>
    <t>10148044</t>
  </si>
  <si>
    <t>Sraddha Bista</t>
  </si>
  <si>
    <t>10179011</t>
  </si>
  <si>
    <t>Robert Black</t>
  </si>
  <si>
    <t>28546290</t>
  </si>
  <si>
    <t>Marcel Blais</t>
  </si>
  <si>
    <t>21586920</t>
  </si>
  <si>
    <t>Courtney Blamey</t>
  </si>
  <si>
    <t>40052511</t>
  </si>
  <si>
    <t>Sherry Blok</t>
  </si>
  <si>
    <t>24381319</t>
  </si>
  <si>
    <t>Peter A. Blyszczak</t>
  </si>
  <si>
    <t>21111396</t>
  </si>
  <si>
    <t>Tatyana Bobrova</t>
  </si>
  <si>
    <t>24590430</t>
  </si>
  <si>
    <t>Mylene Boisvert</t>
  </si>
  <si>
    <t>10184252</t>
  </si>
  <si>
    <t>Lynne Boivin</t>
  </si>
  <si>
    <t>21781286</t>
  </si>
  <si>
    <t>Vicky Boldo</t>
  </si>
  <si>
    <t>10187936</t>
  </si>
  <si>
    <t>Valerie Bolduc</t>
  </si>
  <si>
    <t>10158245</t>
  </si>
  <si>
    <t>Julie Boncompain</t>
  </si>
  <si>
    <t>23333655</t>
  </si>
  <si>
    <t>Chelsea Bonneau</t>
  </si>
  <si>
    <t>26182771</t>
  </si>
  <si>
    <t>Alex Pierre Bottausci</t>
  </si>
  <si>
    <t>22788462</t>
  </si>
  <si>
    <t>Kathleen Botter</t>
  </si>
  <si>
    <t>23454444</t>
  </si>
  <si>
    <t>Orenda Boucher</t>
  </si>
  <si>
    <t>23650812</t>
  </si>
  <si>
    <t>Diane Boulé</t>
  </si>
  <si>
    <t>24241827</t>
  </si>
  <si>
    <t>Monica Boulos</t>
  </si>
  <si>
    <t>29776494</t>
  </si>
  <si>
    <t>Chanel Bourdon</t>
  </si>
  <si>
    <t>24222725</t>
  </si>
  <si>
    <t>Jean-François Bourgault</t>
  </si>
  <si>
    <t>28888884</t>
  </si>
  <si>
    <t>Brandon Bousquet</t>
  </si>
  <si>
    <t>29070869</t>
  </si>
  <si>
    <t>Annette Bowen</t>
  </si>
  <si>
    <t>23265153</t>
  </si>
  <si>
    <t>Belinda Bowes</t>
  </si>
  <si>
    <t>22123851</t>
  </si>
  <si>
    <t>Abraham Boyarsky</t>
  </si>
  <si>
    <t>10005371</t>
  </si>
  <si>
    <t>Russell Boyd Cooper</t>
  </si>
  <si>
    <t>24928725</t>
  </si>
  <si>
    <t>Noura Brek</t>
  </si>
  <si>
    <t>26797210</t>
  </si>
  <si>
    <t>Nancy Brennan</t>
  </si>
  <si>
    <t>28426384</t>
  </si>
  <si>
    <t>Kim Breux</t>
  </si>
  <si>
    <t>21895907</t>
  </si>
  <si>
    <t>Chafic Brikho</t>
  </si>
  <si>
    <t>24657284</t>
  </si>
  <si>
    <t>Brenda Brisson</t>
  </si>
  <si>
    <t>10063312</t>
  </si>
  <si>
    <t>Florence Rachel Brisson-Dyens</t>
  </si>
  <si>
    <t>26006582</t>
  </si>
  <si>
    <t>Kathleen Broad</t>
  </si>
  <si>
    <t>10199296</t>
  </si>
  <si>
    <t>Lauren Broad</t>
  </si>
  <si>
    <t>24902513</t>
  </si>
  <si>
    <t>Keum-Yeo Brochet</t>
  </si>
  <si>
    <t>10204773</t>
  </si>
  <si>
    <t>Josef Brody</t>
  </si>
  <si>
    <t>10005835</t>
  </si>
  <si>
    <t>STEFAN BRONNER</t>
  </si>
  <si>
    <t>10184335</t>
  </si>
  <si>
    <t>Brigitte Brown</t>
  </si>
  <si>
    <t>23720691</t>
  </si>
  <si>
    <t>Alyssa Browning</t>
  </si>
  <si>
    <t>25815576</t>
  </si>
  <si>
    <t>Virginia Bruce</t>
  </si>
  <si>
    <t>28535248</t>
  </si>
  <si>
    <t>Laura Brunet</t>
  </si>
  <si>
    <t>22185954</t>
  </si>
  <si>
    <t>Arnaldo Brunetti</t>
  </si>
  <si>
    <t>21598155</t>
  </si>
  <si>
    <t>Candice A. Bruno</t>
  </si>
  <si>
    <t>21922084</t>
  </si>
  <si>
    <t>Sebastien Bruyere</t>
  </si>
  <si>
    <t>25005620</t>
  </si>
  <si>
    <t>John Bryans</t>
  </si>
  <si>
    <t>27871139</t>
  </si>
  <si>
    <t>Sarah Buck</t>
  </si>
  <si>
    <t>10175659</t>
  </si>
  <si>
    <t>Carmelina Buffone</t>
  </si>
  <si>
    <t>21521152</t>
  </si>
  <si>
    <t>Thuy Linh Bui</t>
  </si>
  <si>
    <t>26414508</t>
  </si>
  <si>
    <t>Tien D. Bui</t>
  </si>
  <si>
    <t>10006270</t>
  </si>
  <si>
    <t>Rita Buono</t>
  </si>
  <si>
    <t>10168836</t>
  </si>
  <si>
    <t>Rachel Bureau</t>
  </si>
  <si>
    <t>10198687</t>
  </si>
  <si>
    <t>Marco Burelli</t>
  </si>
  <si>
    <t>22225492</t>
  </si>
  <si>
    <t>Mary Burns</t>
  </si>
  <si>
    <t>27696752</t>
  </si>
  <si>
    <t>Mae Anne Burridge</t>
  </si>
  <si>
    <t>28631336</t>
  </si>
  <si>
    <t>Anne-Marie Bush</t>
  </si>
  <si>
    <t>22819457</t>
  </si>
  <si>
    <t>Nadeem Butt</t>
  </si>
  <si>
    <t>20318086</t>
  </si>
  <si>
    <t>Jesinthia Bynoe</t>
  </si>
  <si>
    <t>25011183</t>
  </si>
  <si>
    <t>Mark Bysterveldt</t>
  </si>
  <si>
    <t>25214874</t>
  </si>
  <si>
    <t>Bertha Carolina Cabral</t>
  </si>
  <si>
    <t>40108383</t>
  </si>
  <si>
    <t>Susan Cahill</t>
  </si>
  <si>
    <t>27262973</t>
  </si>
  <si>
    <t>Perry Calce</t>
  </si>
  <si>
    <t>28793387</t>
  </si>
  <si>
    <t>Bonnie-Jean Campbell</t>
  </si>
  <si>
    <t>21495534</t>
  </si>
  <si>
    <t>Riccardo Campopiano</t>
  </si>
  <si>
    <t>25966280</t>
  </si>
  <si>
    <t>Guido Canale</t>
  </si>
  <si>
    <t>10118134</t>
  </si>
  <si>
    <t>Amelia R Candoleta</t>
  </si>
  <si>
    <t>22968223</t>
  </si>
  <si>
    <t>Jordan Carey</t>
  </si>
  <si>
    <t>24953215</t>
  </si>
  <si>
    <t>Sarah Carey</t>
  </si>
  <si>
    <t>25835399</t>
  </si>
  <si>
    <t>Sharon Carey</t>
  </si>
  <si>
    <t>10081468</t>
  </si>
  <si>
    <t>Louise Carline</t>
  </si>
  <si>
    <t>10106973</t>
  </si>
  <si>
    <t>Mathilda Carney</t>
  </si>
  <si>
    <t>27540566</t>
  </si>
  <si>
    <t>M-C J Caroline</t>
  </si>
  <si>
    <t>22933195</t>
  </si>
  <si>
    <t>Dina Carosielli</t>
  </si>
  <si>
    <t>28761787</t>
  </si>
  <si>
    <t>Cassandra Carriere</t>
  </si>
  <si>
    <t>27013930</t>
  </si>
  <si>
    <t>Carly Carruthers</t>
  </si>
  <si>
    <t>10196370</t>
  </si>
  <si>
    <t>Irina Castillo</t>
  </si>
  <si>
    <t>21908995</t>
  </si>
  <si>
    <t>Sabrina Catalogna</t>
  </si>
  <si>
    <t>29118497</t>
  </si>
  <si>
    <t>Gheri Celin</t>
  </si>
  <si>
    <t>10007242</t>
  </si>
  <si>
    <t>Rosa Cerone</t>
  </si>
  <si>
    <t>22220636</t>
  </si>
  <si>
    <t>Deepy Chahal</t>
  </si>
  <si>
    <t>10207524</t>
  </si>
  <si>
    <t>June Chaikelson</t>
  </si>
  <si>
    <t>10007307</t>
  </si>
  <si>
    <t>Joshua Chalifour</t>
  </si>
  <si>
    <t>10173241</t>
  </si>
  <si>
    <t>Émilie Champagne</t>
  </si>
  <si>
    <t>26577970</t>
  </si>
  <si>
    <t>Marc Champagne</t>
  </si>
  <si>
    <t>10135846</t>
  </si>
  <si>
    <t>Christine Chan</t>
  </si>
  <si>
    <t>28182922</t>
  </si>
  <si>
    <t>Nadine Chapman-Beauvais</t>
  </si>
  <si>
    <t>25600871</t>
  </si>
  <si>
    <t>Stanley Charbonneau</t>
  </si>
  <si>
    <t>20060348</t>
  </si>
  <si>
    <t>Natalie Charles</t>
  </si>
  <si>
    <t>23916359</t>
  </si>
  <si>
    <t>Orphendy Charles</t>
  </si>
  <si>
    <t>10202759</t>
  </si>
  <si>
    <t>Alisandi Chase-Caron</t>
  </si>
  <si>
    <t>40080162</t>
  </si>
  <si>
    <t>Benoit Chausse</t>
  </si>
  <si>
    <t>24455290</t>
  </si>
  <si>
    <t>William Cheaib</t>
  </si>
  <si>
    <t>20573418</t>
  </si>
  <si>
    <t>Racha Cheikh-Ibrahim</t>
  </si>
  <si>
    <t>24807944</t>
  </si>
  <si>
    <t>Neema T. Chirwa</t>
  </si>
  <si>
    <t>23086909</t>
  </si>
  <si>
    <t>Nicoleta Chivu</t>
  </si>
  <si>
    <t>25007666</t>
  </si>
  <si>
    <t>Sandra Ciampini</t>
  </si>
  <si>
    <t>10095475</t>
  </si>
  <si>
    <t>Maria Ciaramella</t>
  </si>
  <si>
    <t>25330432</t>
  </si>
  <si>
    <t>Martine Cimon</t>
  </si>
  <si>
    <t>23225860</t>
  </si>
  <si>
    <t>Mihai Ciortea</t>
  </si>
  <si>
    <t>24781430</t>
  </si>
  <si>
    <t>Stephen Clark</t>
  </si>
  <si>
    <t>23713105</t>
  </si>
  <si>
    <t>Kristy Clarke</t>
  </si>
  <si>
    <t>10182697</t>
  </si>
  <si>
    <t>Lisa Claybourn</t>
  </si>
  <si>
    <t>29002766</t>
  </si>
  <si>
    <t>Caroline Clayton</t>
  </si>
  <si>
    <t>25798302</t>
  </si>
  <si>
    <t>Ailie Cleghorn</t>
  </si>
  <si>
    <t>10045187</t>
  </si>
  <si>
    <t>Ariane Cloutier</t>
  </si>
  <si>
    <t>40056919</t>
  </si>
  <si>
    <t>Kareema Cobran</t>
  </si>
  <si>
    <t>24509005</t>
  </si>
  <si>
    <t>Gerard Elie Cohen</t>
  </si>
  <si>
    <t>10008257</t>
  </si>
  <si>
    <t>Salvatore Colavita</t>
  </si>
  <si>
    <t>23779122</t>
  </si>
  <si>
    <t>Kelly Collins</t>
  </si>
  <si>
    <t>23787990</t>
  </si>
  <si>
    <t>Laura Collins</t>
  </si>
  <si>
    <t>23522393</t>
  </si>
  <si>
    <t>laura.collins@concordia.ca</t>
  </si>
  <si>
    <t>Shannon Collins</t>
  </si>
  <si>
    <t>26994857</t>
  </si>
  <si>
    <t>Margaret Colton</t>
  </si>
  <si>
    <t>26377351</t>
  </si>
  <si>
    <t>Giovanni Conte</t>
  </si>
  <si>
    <t>20965979</t>
  </si>
  <si>
    <t>Donna Cooper</t>
  </si>
  <si>
    <t>24382110</t>
  </si>
  <si>
    <t>Ryan Cooper</t>
  </si>
  <si>
    <t>26018777</t>
  </si>
  <si>
    <t>Kristina Copestake</t>
  </si>
  <si>
    <t>20283126</t>
  </si>
  <si>
    <t>André Joseph Cordeiro</t>
  </si>
  <si>
    <t>21460269</t>
  </si>
  <si>
    <t>Stefanie Corona</t>
  </si>
  <si>
    <t>26054781</t>
  </si>
  <si>
    <t>Cheryl Costello</t>
  </si>
  <si>
    <t>23815374</t>
  </si>
  <si>
    <t>Louise Anne Cote</t>
  </si>
  <si>
    <t>28270929</t>
  </si>
  <si>
    <t>James Cound</t>
  </si>
  <si>
    <t>10115796</t>
  </si>
  <si>
    <t>Elyse Courville</t>
  </si>
  <si>
    <t>26304346</t>
  </si>
  <si>
    <t>Ellecia Cousins</t>
  </si>
  <si>
    <t>10188638</t>
  </si>
  <si>
    <t>Evelyn Coutts</t>
  </si>
  <si>
    <t>10174505</t>
  </si>
  <si>
    <t>Sally Craig</t>
  </si>
  <si>
    <t>21344889</t>
  </si>
  <si>
    <t>Jen Cressey</t>
  </si>
  <si>
    <t>22606763</t>
  </si>
  <si>
    <t>Beth Crevier</t>
  </si>
  <si>
    <t>21833499</t>
  </si>
  <si>
    <t>Laura Cridge</t>
  </si>
  <si>
    <t>29154361</t>
  </si>
  <si>
    <t>Lisa Crittenden</t>
  </si>
  <si>
    <t>23598616</t>
  </si>
  <si>
    <t>Bette Anne Crnkovich</t>
  </si>
  <si>
    <t>10147253</t>
  </si>
  <si>
    <t>Ashely-Lauren Crouch</t>
  </si>
  <si>
    <t>27291299</t>
  </si>
  <si>
    <t>Agi Csordas</t>
  </si>
  <si>
    <t>28861927</t>
  </si>
  <si>
    <t>Tony Cuco</t>
  </si>
  <si>
    <t>22872951</t>
  </si>
  <si>
    <t>Sandi Curtis</t>
  </si>
  <si>
    <t>23360172</t>
  </si>
  <si>
    <t>Leandro Cuzzocrea</t>
  </si>
  <si>
    <t>22143739</t>
  </si>
  <si>
    <t>Julie Cyr</t>
  </si>
  <si>
    <t>10135669</t>
  </si>
  <si>
    <t>Nadia D‘Arienzo</t>
  </si>
  <si>
    <t>23809064</t>
  </si>
  <si>
    <t>Allison Da Costa</t>
  </si>
  <si>
    <t>22533723</t>
  </si>
  <si>
    <t>Fanny Dagenais</t>
  </si>
  <si>
    <t>24898184</t>
  </si>
  <si>
    <t>Claude D'astous</t>
  </si>
  <si>
    <t>10194375</t>
  </si>
  <si>
    <t>Sue Davis</t>
  </si>
  <si>
    <t>10198046</t>
  </si>
  <si>
    <t>Julie Dawson</t>
  </si>
  <si>
    <t>23808203</t>
  </si>
  <si>
    <t>Angie de Benedictis</t>
  </si>
  <si>
    <t>21668064</t>
  </si>
  <si>
    <t>Stephanie De Celles</t>
  </si>
  <si>
    <t>10204661</t>
  </si>
  <si>
    <t>Enza De Cubellis</t>
  </si>
  <si>
    <t>21769065</t>
  </si>
  <si>
    <t>Philomena de Gennaro</t>
  </si>
  <si>
    <t>25349885</t>
  </si>
  <si>
    <t>Gabriela De Risi</t>
  </si>
  <si>
    <t>10127793</t>
  </si>
  <si>
    <t>Assunta De Stefano</t>
  </si>
  <si>
    <t>10189586</t>
  </si>
  <si>
    <t>David Dedeyne</t>
  </si>
  <si>
    <t>23535304</t>
  </si>
  <si>
    <t>Tena Del Fabro</t>
  </si>
  <si>
    <t>10206485</t>
  </si>
  <si>
    <t>Claudia Deme</t>
  </si>
  <si>
    <t>25950066</t>
  </si>
  <si>
    <t>Helaine Denis</t>
  </si>
  <si>
    <t>21211943</t>
  </si>
  <si>
    <t>Lyne Denis</t>
  </si>
  <si>
    <t>10149010</t>
  </si>
  <si>
    <t>Ainav Derkson</t>
  </si>
  <si>
    <t>23678172</t>
  </si>
  <si>
    <t>Kaeleigh D'Ermo</t>
  </si>
  <si>
    <t>29402055</t>
  </si>
  <si>
    <t>Bipin Desai</t>
  </si>
  <si>
    <t>10010227</t>
  </si>
  <si>
    <t>Patrice Desaulniers</t>
  </si>
  <si>
    <t>10120895</t>
  </si>
  <si>
    <t>Gabriel Adam Desjardins</t>
  </si>
  <si>
    <t>27135084</t>
  </si>
  <si>
    <t>Marie Desrochers</t>
  </si>
  <si>
    <t>10112822</t>
  </si>
  <si>
    <t>Marcella Di Claudio</t>
  </si>
  <si>
    <t>24996666</t>
  </si>
  <si>
    <t>Giuseppina Di Maio</t>
  </si>
  <si>
    <t>23790398</t>
  </si>
  <si>
    <t>Andres Diaz</t>
  </si>
  <si>
    <t>26206883</t>
  </si>
  <si>
    <t>Dylan DiCicco</t>
  </si>
  <si>
    <t>26229689</t>
  </si>
  <si>
    <t>John Dickson</t>
  </si>
  <si>
    <t>28524270</t>
  </si>
  <si>
    <t>Amalia Dinut</t>
  </si>
  <si>
    <t>25681588</t>
  </si>
  <si>
    <t>Patrick Doane</t>
  </si>
  <si>
    <t>10189607</t>
  </si>
  <si>
    <t>Maria Dochia</t>
  </si>
  <si>
    <t>24395425</t>
  </si>
  <si>
    <t>Michelle Dodds</t>
  </si>
  <si>
    <t>21959212</t>
  </si>
  <si>
    <t>Eusebius Doedel</t>
  </si>
  <si>
    <t>10010804</t>
  </si>
  <si>
    <t>Manuela Dohmen</t>
  </si>
  <si>
    <t>21564161</t>
  </si>
  <si>
    <t>Maureen Donato</t>
  </si>
  <si>
    <t>10209661</t>
  </si>
  <si>
    <t>Joanna Donehower</t>
  </si>
  <si>
    <t>29268278</t>
  </si>
  <si>
    <t>Natalie Donfrancesco</t>
  </si>
  <si>
    <t>25460883</t>
  </si>
  <si>
    <t>Fiona Donovan</t>
  </si>
  <si>
    <t>10207525</t>
  </si>
  <si>
    <t>Meghan Donovan</t>
  </si>
  <si>
    <t>26189024</t>
  </si>
  <si>
    <t>26090486</t>
  </si>
  <si>
    <t>Ryan Douglass</t>
  </si>
  <si>
    <t>29342761</t>
  </si>
  <si>
    <t>Joanne Downs</t>
  </si>
  <si>
    <t>22252228</t>
  </si>
  <si>
    <t>Suzanne Downs</t>
  </si>
  <si>
    <t>27501145</t>
  </si>
  <si>
    <t>Charles Draimin</t>
  </si>
  <si>
    <t>27197527</t>
  </si>
  <si>
    <t>Jenny Drapeau</t>
  </si>
  <si>
    <t>24122402</t>
  </si>
  <si>
    <t>Robin Drew</t>
  </si>
  <si>
    <t>10090284</t>
  </si>
  <si>
    <t>Jennifer Drummond</t>
  </si>
  <si>
    <t>24530314</t>
  </si>
  <si>
    <t>Darlene Dubiel</t>
  </si>
  <si>
    <t>10045802</t>
  </si>
  <si>
    <t>Andre Dubois</t>
  </si>
  <si>
    <t>29645780</t>
  </si>
  <si>
    <t>Charles Dubois</t>
  </si>
  <si>
    <t>10199709</t>
  </si>
  <si>
    <t>Ewa Duma</t>
  </si>
  <si>
    <t>23437426</t>
  </si>
  <si>
    <t>Dominique Dumornay</t>
  </si>
  <si>
    <t>10178054</t>
  </si>
  <si>
    <t>Darren Dumoulin</t>
  </si>
  <si>
    <t>10095069</t>
  </si>
  <si>
    <t>Laura Dunbar</t>
  </si>
  <si>
    <t>10178733</t>
  </si>
  <si>
    <t>Que Thu Dung</t>
  </si>
  <si>
    <t>25297478</t>
  </si>
  <si>
    <t>Juliet Dunphy</t>
  </si>
  <si>
    <t>20330639</t>
  </si>
  <si>
    <t>Nathalie Dupras</t>
  </si>
  <si>
    <t>10194937</t>
  </si>
  <si>
    <t>Lori Dupuis</t>
  </si>
  <si>
    <t>21544780</t>
  </si>
  <si>
    <t>Caroline Durand</t>
  </si>
  <si>
    <t>23484564</t>
  </si>
  <si>
    <t>Susan Durkee</t>
  </si>
  <si>
    <t>21310801</t>
  </si>
  <si>
    <t>Ayanna Durrant</t>
  </si>
  <si>
    <t>23668312</t>
  </si>
  <si>
    <t>Christine Durrant</t>
  </si>
  <si>
    <t>22989689</t>
  </si>
  <si>
    <t>Joanna Duy</t>
  </si>
  <si>
    <t>20273546</t>
  </si>
  <si>
    <t>Doris Edmond</t>
  </si>
  <si>
    <t>26133266</t>
  </si>
  <si>
    <t>Valentin Eidelman</t>
  </si>
  <si>
    <t>24452305</t>
  </si>
  <si>
    <t>Aya El-Baba</t>
  </si>
  <si>
    <t>27753934</t>
  </si>
  <si>
    <t>Charles Ellison</t>
  </si>
  <si>
    <t>10011932</t>
  </si>
  <si>
    <t>Angela Enea</t>
  </si>
  <si>
    <t>10195142</t>
  </si>
  <si>
    <t>Michel Erkic</t>
  </si>
  <si>
    <t>23478416</t>
  </si>
  <si>
    <t>Nabil Esmail</t>
  </si>
  <si>
    <t>10106478</t>
  </si>
  <si>
    <t>Martine Fachena</t>
  </si>
  <si>
    <t>10157467</t>
  </si>
  <si>
    <t>Karen Fada</t>
  </si>
  <si>
    <t>25522269</t>
  </si>
  <si>
    <t>Melissa Faisal</t>
  </si>
  <si>
    <t>10196268</t>
  </si>
  <si>
    <t>Terill Fancott</t>
  </si>
  <si>
    <t>10012297</t>
  </si>
  <si>
    <t>Edda Fargnoli</t>
  </si>
  <si>
    <t>29111506</t>
  </si>
  <si>
    <t>Adnane Farih</t>
  </si>
  <si>
    <t>40043188</t>
  </si>
  <si>
    <t>Lucia Farisello</t>
  </si>
  <si>
    <t>23520943</t>
  </si>
  <si>
    <t>Lauren Farley</t>
  </si>
  <si>
    <t>25752477</t>
  </si>
  <si>
    <t>Elham Farsad</t>
  </si>
  <si>
    <t>10193903</t>
  </si>
  <si>
    <t>Maria Fasciano</t>
  </si>
  <si>
    <t>29183493</t>
  </si>
  <si>
    <t>Lindsay Faul</t>
  </si>
  <si>
    <t>26760112</t>
  </si>
  <si>
    <t>Kiyanna Faustin</t>
  </si>
  <si>
    <t>29347003</t>
  </si>
  <si>
    <t>Nancy Favron</t>
  </si>
  <si>
    <t>25935237</t>
  </si>
  <si>
    <t>Lori Feng</t>
  </si>
  <si>
    <t>24069447</t>
  </si>
  <si>
    <t>Eva Ferrara</t>
  </si>
  <si>
    <t>22138786</t>
  </si>
  <si>
    <t>Daniela Ferrer</t>
  </si>
  <si>
    <t>26604544</t>
  </si>
  <si>
    <t>Pasqualina Filacchione</t>
  </si>
  <si>
    <t>23512207</t>
  </si>
  <si>
    <t>Luc Fillion</t>
  </si>
  <si>
    <t>10095085</t>
  </si>
  <si>
    <t>Angelo Fiorentino</t>
  </si>
  <si>
    <t>23902536</t>
  </si>
  <si>
    <t>Amy Fish</t>
  </si>
  <si>
    <t>10187993</t>
  </si>
  <si>
    <t>Matthew Fishman</t>
  </si>
  <si>
    <t>25197848</t>
  </si>
  <si>
    <t>Sebastien Fitch</t>
  </si>
  <si>
    <t>29407553</t>
  </si>
  <si>
    <t>Lazarus Fitopoulos</t>
  </si>
  <si>
    <t>10133542</t>
  </si>
  <si>
    <t>Emily Fjeldsted</t>
  </si>
  <si>
    <t>10176074</t>
  </si>
  <si>
    <t>Bridget Flynn</t>
  </si>
  <si>
    <t>26744745</t>
  </si>
  <si>
    <t>Diana Foglia</t>
  </si>
  <si>
    <t>29645853</t>
  </si>
  <si>
    <t>Julie Foisy</t>
  </si>
  <si>
    <t>25953650</t>
  </si>
  <si>
    <t>Kevin Fong</t>
  </si>
  <si>
    <t>23742806</t>
  </si>
  <si>
    <t>Ben Fontaine</t>
  </si>
  <si>
    <t>23936953</t>
  </si>
  <si>
    <t>Guy Fontaine</t>
  </si>
  <si>
    <t>20592560</t>
  </si>
  <si>
    <t>Sophie Fontaine</t>
  </si>
  <si>
    <t>22560828</t>
  </si>
  <si>
    <t>Jessica Forcione</t>
  </si>
  <si>
    <t>27413041</t>
  </si>
  <si>
    <t>Geraldine Ford</t>
  </si>
  <si>
    <t>22707322</t>
  </si>
  <si>
    <t>Lisa Fortin</t>
  </si>
  <si>
    <t>23665291</t>
  </si>
  <si>
    <t>Paul Fournier</t>
  </si>
  <si>
    <t>23425800</t>
  </si>
  <si>
    <t>Liz Fradette</t>
  </si>
  <si>
    <t>20154393</t>
  </si>
  <si>
    <t>Frederick Francis</t>
  </si>
  <si>
    <t>27003463</t>
  </si>
  <si>
    <t>Luisa Frazzetto</t>
  </si>
  <si>
    <t>10013382</t>
  </si>
  <si>
    <t>Bram Freedman</t>
  </si>
  <si>
    <t>10069043</t>
  </si>
  <si>
    <t>Nicole Freeman</t>
  </si>
  <si>
    <t>22249871</t>
  </si>
  <si>
    <t>Amanda French</t>
  </si>
  <si>
    <t>25214424</t>
  </si>
  <si>
    <t>Kathleen Fulton</t>
  </si>
  <si>
    <t>10206444</t>
  </si>
  <si>
    <t>Meghan Gagliardi</t>
  </si>
  <si>
    <t>26078087</t>
  </si>
  <si>
    <t>Heather Gagnon</t>
  </si>
  <si>
    <t>26026109</t>
  </si>
  <si>
    <t>Chiara Gamberi</t>
  </si>
  <si>
    <t>10165023</t>
  </si>
  <si>
    <t>Sumaiya Gangat</t>
  </si>
  <si>
    <t>25906296</t>
  </si>
  <si>
    <t>FERAWATI GANI</t>
  </si>
  <si>
    <t>10184373</t>
  </si>
  <si>
    <t>Gerard Garreau</t>
  </si>
  <si>
    <t>10163101</t>
  </si>
  <si>
    <t>Malek Garsi</t>
  </si>
  <si>
    <t>27122640</t>
  </si>
  <si>
    <t>Pietro Gasparrini</t>
  </si>
  <si>
    <t>23783332</t>
  </si>
  <si>
    <t>Chantal Gendron</t>
  </si>
  <si>
    <t>10184002</t>
  </si>
  <si>
    <t>Sophie Genereux</t>
  </si>
  <si>
    <t>22950995</t>
  </si>
  <si>
    <t>Mary Genova</t>
  </si>
  <si>
    <t>21675761</t>
  </si>
  <si>
    <t>Amir Ghandeharioon</t>
  </si>
  <si>
    <t>26686427</t>
  </si>
  <si>
    <t>Ali Ghrayeb</t>
  </si>
  <si>
    <t>20996602</t>
  </si>
  <si>
    <t>Electical and Computer Engineering</t>
  </si>
  <si>
    <t>aghrayeb@ece.concordia.ca</t>
  </si>
  <si>
    <t>Daniel Giglio</t>
  </si>
  <si>
    <t>10205650</t>
  </si>
  <si>
    <t>Ann-Marie Giglione</t>
  </si>
  <si>
    <t>24395174</t>
  </si>
  <si>
    <t>Nicole Gignac</t>
  </si>
  <si>
    <t>27178166</t>
  </si>
  <si>
    <t>Diego Nicolas Gil</t>
  </si>
  <si>
    <t>26886906</t>
  </si>
  <si>
    <t>Eve Girard</t>
  </si>
  <si>
    <t>23478807</t>
  </si>
  <si>
    <t>Gwen Girard</t>
  </si>
  <si>
    <t>24580230</t>
  </si>
  <si>
    <t>Damian Gleason</t>
  </si>
  <si>
    <t>25541506</t>
  </si>
  <si>
    <t>Kathleen Glustein</t>
  </si>
  <si>
    <t>25194253</t>
  </si>
  <si>
    <t>Tanja Caroline Gninka</t>
  </si>
  <si>
    <t>25939259</t>
  </si>
  <si>
    <t>Noreen Gobeille</t>
  </si>
  <si>
    <t>21313266</t>
  </si>
  <si>
    <t>Anagha Gokhale</t>
  </si>
  <si>
    <t>40122852</t>
  </si>
  <si>
    <t>Édouard Goldner</t>
  </si>
  <si>
    <t>26625541</t>
  </si>
  <si>
    <t>Jess Goldson</t>
  </si>
  <si>
    <t>10194502</t>
  </si>
  <si>
    <t>Sean Gordon</t>
  </si>
  <si>
    <t>23452069</t>
  </si>
  <si>
    <t>Nerissa Gore</t>
  </si>
  <si>
    <t>10142660</t>
  </si>
  <si>
    <t>Paul Goubko</t>
  </si>
  <si>
    <t>29542264</t>
  </si>
  <si>
    <t>Marwa Gouda</t>
  </si>
  <si>
    <t>29677925</t>
  </si>
  <si>
    <t>20829307</t>
  </si>
  <si>
    <t>gerard.gouw@concordia.ca</t>
  </si>
  <si>
    <t>A.Christina Grace</t>
  </si>
  <si>
    <t>24083806</t>
  </si>
  <si>
    <t>Brenda Grant</t>
  </si>
  <si>
    <t>23432653</t>
  </si>
  <si>
    <t>Virginia Grasso</t>
  </si>
  <si>
    <t>10194949</t>
  </si>
  <si>
    <t>Richard Greco</t>
  </si>
  <si>
    <t>26076408</t>
  </si>
  <si>
    <t>Alana Green</t>
  </si>
  <si>
    <t>40071473</t>
  </si>
  <si>
    <t>Dalvir Grewal</t>
  </si>
  <si>
    <t>25427592</t>
  </si>
  <si>
    <t>Tracy A. Griffiths</t>
  </si>
  <si>
    <t>23122018</t>
  </si>
  <si>
    <t>Irene Grigoropoulos</t>
  </si>
  <si>
    <t>23364011</t>
  </si>
  <si>
    <t>Diandian Gu</t>
  </si>
  <si>
    <t>10199919</t>
  </si>
  <si>
    <t>Hong Guan</t>
  </si>
  <si>
    <t>24606302</t>
  </si>
  <si>
    <t>Caroline Marie Guay</t>
  </si>
  <si>
    <t>23452190</t>
  </si>
  <si>
    <t>Christian Guenole</t>
  </si>
  <si>
    <t>10191438</t>
  </si>
  <si>
    <t>Karen Guibord</t>
  </si>
  <si>
    <t>10002720</t>
  </si>
  <si>
    <t>Rosa Gullo</t>
  </si>
  <si>
    <t>25513189</t>
  </si>
  <si>
    <t>Rick Gurnsey</t>
  </si>
  <si>
    <t>10069124</t>
  </si>
  <si>
    <t>Jane E Hackett</t>
  </si>
  <si>
    <t>27943245</t>
  </si>
  <si>
    <t>Hossam Haddad</t>
  </si>
  <si>
    <t>23918645</t>
  </si>
  <si>
    <t>Rebecca Hadida</t>
  </si>
  <si>
    <t>10145200</t>
  </si>
  <si>
    <t>Kinh Ha-Huy</t>
  </si>
  <si>
    <t>10015822</t>
  </si>
  <si>
    <t>Alia Hakim</t>
  </si>
  <si>
    <t>23439062</t>
  </si>
  <si>
    <t>Monkiewicz Halina</t>
  </si>
  <si>
    <t>27022212</t>
  </si>
  <si>
    <t>Richard Hall</t>
  </si>
  <si>
    <t>10016055</t>
  </si>
  <si>
    <t>Maggie Hallam</t>
  </si>
  <si>
    <t>10109382</t>
  </si>
  <si>
    <t>Kate Halliday</t>
  </si>
  <si>
    <t>10205931</t>
  </si>
  <si>
    <t>Rejeanne Hamelin</t>
  </si>
  <si>
    <t>21996908</t>
  </si>
  <si>
    <t>Samantha Hamer</t>
  </si>
  <si>
    <t>25477557</t>
  </si>
  <si>
    <t>Waheeda Hamid</t>
  </si>
  <si>
    <t>23567583</t>
  </si>
  <si>
    <t>Tracy Hamilton</t>
  </si>
  <si>
    <t>26465536</t>
  </si>
  <si>
    <t>Gregory Hannah</t>
  </si>
  <si>
    <t>22405806</t>
  </si>
  <si>
    <t>Barbara Harding</t>
  </si>
  <si>
    <t>10022845</t>
  </si>
  <si>
    <t>Andrea Harland</t>
  </si>
  <si>
    <t>22748444</t>
  </si>
  <si>
    <t>Rachel Harris</t>
  </si>
  <si>
    <t>29062068</t>
  </si>
  <si>
    <t>Amira Hassan</t>
  </si>
  <si>
    <t>29489339</t>
  </si>
  <si>
    <t>Soha Hawili</t>
  </si>
  <si>
    <t>24642465</t>
  </si>
  <si>
    <t>Cynthia Hedrich</t>
  </si>
  <si>
    <t>28126518</t>
  </si>
  <si>
    <t>Karl Hele</t>
  </si>
  <si>
    <t>10159443</t>
  </si>
  <si>
    <t>Chelsea Hemmings</t>
  </si>
  <si>
    <t>21954393</t>
  </si>
  <si>
    <t>Barbara Henchey</t>
  </si>
  <si>
    <t>26723713</t>
  </si>
  <si>
    <t>Candice Hendrick</t>
  </si>
  <si>
    <t>26444113</t>
  </si>
  <si>
    <t>Paige Hilderman</t>
  </si>
  <si>
    <t>26306772</t>
  </si>
  <si>
    <t>Nasrin Himada</t>
  </si>
  <si>
    <t>25171164</t>
  </si>
  <si>
    <t>Mona Himmo</t>
  </si>
  <si>
    <t>23024660</t>
  </si>
  <si>
    <t>Steven Hirst</t>
  </si>
  <si>
    <t>24838009</t>
  </si>
  <si>
    <t>Emmanuelle Hoarau</t>
  </si>
  <si>
    <t>10149573</t>
  </si>
  <si>
    <t>Karen Holder</t>
  </si>
  <si>
    <t>22963582</t>
  </si>
  <si>
    <t>Ashley Hollister</t>
  </si>
  <si>
    <t>26554962</t>
  </si>
  <si>
    <t>Amanda Holt</t>
  </si>
  <si>
    <t>23835812</t>
  </si>
  <si>
    <t>Serhiy Homonyuk</t>
  </si>
  <si>
    <t>26319254</t>
  </si>
  <si>
    <t>Henry Hong</t>
  </si>
  <si>
    <t>27110502</t>
  </si>
  <si>
    <t>Leslie Hosein</t>
  </si>
  <si>
    <t>21223429</t>
  </si>
  <si>
    <t>Stephanie Soon How</t>
  </si>
  <si>
    <t>21712152</t>
  </si>
  <si>
    <t>Erica Howse</t>
  </si>
  <si>
    <t>26177573</t>
  </si>
  <si>
    <t>Yingying Hu</t>
  </si>
  <si>
    <t>27163525</t>
  </si>
  <si>
    <t>Qiong Huang</t>
  </si>
  <si>
    <t>25201411</t>
  </si>
  <si>
    <t>Linda Hubert</t>
  </si>
  <si>
    <t>10141679</t>
  </si>
  <si>
    <t>Leslie Hughes</t>
  </si>
  <si>
    <t>22848880</t>
  </si>
  <si>
    <t>Mai-Gee Hum</t>
  </si>
  <si>
    <t>23641899</t>
  </si>
  <si>
    <t>Melanie Hume</t>
  </si>
  <si>
    <t>23332470</t>
  </si>
  <si>
    <t>Ellie Hummel</t>
  </si>
  <si>
    <t>20090085</t>
  </si>
  <si>
    <t>Rob Hunt</t>
  </si>
  <si>
    <t>27715374</t>
  </si>
  <si>
    <t>Niem Tu Huynh</t>
  </si>
  <si>
    <t>10184670</t>
  </si>
  <si>
    <t>Milushka Icaza</t>
  </si>
  <si>
    <t>22546337</t>
  </si>
  <si>
    <t>Essuman Ekow Intsiful</t>
  </si>
  <si>
    <t>20708224</t>
  </si>
  <si>
    <t>Nicoleta Simona Ionescu</t>
  </si>
  <si>
    <t>10150932</t>
  </si>
  <si>
    <t>20447501</t>
  </si>
  <si>
    <t>ian.irvine@concordia.ca</t>
  </si>
  <si>
    <t>Ana Maria Isac</t>
  </si>
  <si>
    <t>26449433</t>
  </si>
  <si>
    <t>Hoda Izadnia</t>
  </si>
  <si>
    <t>27847602</t>
  </si>
  <si>
    <t>Veronica Jacobo</t>
  </si>
  <si>
    <t>23895068</t>
  </si>
  <si>
    <t>Candace Jacobs</t>
  </si>
  <si>
    <t>24134052</t>
  </si>
  <si>
    <t>Carlos Jaen</t>
  </si>
  <si>
    <t>23090922</t>
  </si>
  <si>
    <t>Susan Jafaritirabadi</t>
  </si>
  <si>
    <t>10199817</t>
  </si>
  <si>
    <t>Andrea F. Jakob</t>
  </si>
  <si>
    <t>22683156</t>
  </si>
  <si>
    <t>Christopher James</t>
  </si>
  <si>
    <t>20985872</t>
  </si>
  <si>
    <t>Bonnie Janicki</t>
  </si>
  <si>
    <t>28022151</t>
  </si>
  <si>
    <t>Christopher Jarvo</t>
  </si>
  <si>
    <t>26778313</t>
  </si>
  <si>
    <t>Brooke Jeffrey</t>
  </si>
  <si>
    <t>10064599</t>
  </si>
  <si>
    <t>Alex Jew</t>
  </si>
  <si>
    <t>22688131</t>
  </si>
  <si>
    <t>Kathryn Jezer-Morton</t>
  </si>
  <si>
    <t>27301227</t>
  </si>
  <si>
    <t>Rui Ji</t>
  </si>
  <si>
    <t>26137962</t>
  </si>
  <si>
    <t>Richard Johansen</t>
  </si>
  <si>
    <t>23342573</t>
  </si>
  <si>
    <t>Jo-Ann Johnson</t>
  </si>
  <si>
    <t>27738366</t>
  </si>
  <si>
    <t>Julie Johnston</t>
  </si>
  <si>
    <t>25820715</t>
  </si>
  <si>
    <t>Stephanie Johnston</t>
  </si>
  <si>
    <t>25806283</t>
  </si>
  <si>
    <t>Luc Jollet</t>
  </si>
  <si>
    <t>10130842</t>
  </si>
  <si>
    <t>Gerald J Jones</t>
  </si>
  <si>
    <t>27318413</t>
  </si>
  <si>
    <t>Michael Jordan</t>
  </si>
  <si>
    <t>23872491</t>
  </si>
  <si>
    <t>Valdir Jorge</t>
  </si>
  <si>
    <t>23485412</t>
  </si>
  <si>
    <t>Massy Joulani</t>
  </si>
  <si>
    <t>20646865</t>
  </si>
  <si>
    <t>Salvatore Costanzo Jr.</t>
  </si>
  <si>
    <t>40074824</t>
  </si>
  <si>
    <t>Allison Kader</t>
  </si>
  <si>
    <t>21120379</t>
  </si>
  <si>
    <t>28389594</t>
  </si>
  <si>
    <t>mojtaba.kahrizi@concordia.ca</t>
  </si>
  <si>
    <t>Shoshana Kalfon</t>
  </si>
  <si>
    <t>21843710</t>
  </si>
  <si>
    <t>Sarah Kalisa</t>
  </si>
  <si>
    <t>21290436</t>
  </si>
  <si>
    <t>Victor Kalvin</t>
  </si>
  <si>
    <t>26806341</t>
  </si>
  <si>
    <t>George Kanaan</t>
  </si>
  <si>
    <t>10019135</t>
  </si>
  <si>
    <t>Dimitrios Kanavaros</t>
  </si>
  <si>
    <t>25699452</t>
  </si>
  <si>
    <t>Michele Kaplan</t>
  </si>
  <si>
    <t>21764861</t>
  </si>
  <si>
    <t>Stavroula Karigiannis</t>
  </si>
  <si>
    <t>23742598</t>
  </si>
  <si>
    <t>Alexandra Karnezis</t>
  </si>
  <si>
    <t>10154796</t>
  </si>
  <si>
    <t>Eric Katchan</t>
  </si>
  <si>
    <t>10107240</t>
  </si>
  <si>
    <t>Linda Kay</t>
  </si>
  <si>
    <t>24053508</t>
  </si>
  <si>
    <t>Arthur Kazakian</t>
  </si>
  <si>
    <t>27342934</t>
  </si>
  <si>
    <t>Patrick Wong Kee</t>
  </si>
  <si>
    <t>25827116</t>
  </si>
  <si>
    <t>Amanda Kellock</t>
  </si>
  <si>
    <t>24500032</t>
  </si>
  <si>
    <t>Michael Kenneally</t>
  </si>
  <si>
    <t>20952923</t>
  </si>
  <si>
    <t>Maureen Kennedy</t>
  </si>
  <si>
    <t>27789157</t>
  </si>
  <si>
    <t>Tristan Khaner</t>
  </si>
  <si>
    <t>26875971</t>
  </si>
  <si>
    <t>Ujjwal Khanna</t>
  </si>
  <si>
    <t>40079568</t>
  </si>
  <si>
    <t>Marjan Kiaee</t>
  </si>
  <si>
    <t>10193863</t>
  </si>
  <si>
    <t>Bo-Kyung Kim</t>
  </si>
  <si>
    <t>23414957</t>
  </si>
  <si>
    <t>Amy Kimball</t>
  </si>
  <si>
    <t>10171730</t>
  </si>
  <si>
    <t>Jill Kinaschuk</t>
  </si>
  <si>
    <t>27103921</t>
  </si>
  <si>
    <t>Dennis Kira</t>
  </si>
  <si>
    <t>20032034</t>
  </si>
  <si>
    <t>Hershy Kisilevsky</t>
  </si>
  <si>
    <t>10020095</t>
  </si>
  <si>
    <t>hershy.kisilevsky@concordia.ca</t>
  </si>
  <si>
    <t>Vilis Klaise</t>
  </si>
  <si>
    <t>26979971</t>
  </si>
  <si>
    <t>Gregory Klym</t>
  </si>
  <si>
    <t>22553740</t>
  </si>
  <si>
    <t>Gail Knafo</t>
  </si>
  <si>
    <t>22881640</t>
  </si>
  <si>
    <t>Melissa Knock</t>
  </si>
  <si>
    <t>10194576</t>
  </si>
  <si>
    <t>Efstathia Konstantinopoulos</t>
  </si>
  <si>
    <t>23252590</t>
  </si>
  <si>
    <t>Tina Kournikakis</t>
  </si>
  <si>
    <t>20213764</t>
  </si>
  <si>
    <t>Ilze Kraulis</t>
  </si>
  <si>
    <t>23431428</t>
  </si>
  <si>
    <t>Rado Kraychev</t>
  </si>
  <si>
    <t>27181051</t>
  </si>
  <si>
    <t>Sheri Kuit</t>
  </si>
  <si>
    <t>22575981</t>
  </si>
  <si>
    <t>Michelle Kyle</t>
  </si>
  <si>
    <t>29652078</t>
  </si>
  <si>
    <t>Terry Kyle</t>
  </si>
  <si>
    <t>23152413</t>
  </si>
  <si>
    <t>Shannon Labadie</t>
  </si>
  <si>
    <t>23835235</t>
  </si>
  <si>
    <t>Constantinos Labos</t>
  </si>
  <si>
    <t>24115414</t>
  </si>
  <si>
    <t>Isabelle Lacelle</t>
  </si>
  <si>
    <t>22815230</t>
  </si>
  <si>
    <t>Jacques Lachance</t>
  </si>
  <si>
    <t>10123835</t>
  </si>
  <si>
    <t>Guy Lachapelle</t>
  </si>
  <si>
    <t>28245126</t>
  </si>
  <si>
    <t>Karlene LaCombe</t>
  </si>
  <si>
    <t>26492088</t>
  </si>
  <si>
    <t>Donald Lafrance</t>
  </si>
  <si>
    <t>25849020</t>
  </si>
  <si>
    <t>Cynthia Lai</t>
  </si>
  <si>
    <t>22006782</t>
  </si>
  <si>
    <t>Mary Laliotis</t>
  </si>
  <si>
    <t>22172909</t>
  </si>
  <si>
    <t>Delfine Lambert</t>
  </si>
  <si>
    <t>26113443</t>
  </si>
  <si>
    <t>Anne-Marie Lanctot</t>
  </si>
  <si>
    <t>10201303</t>
  </si>
  <si>
    <t>Jeffrey E Landry</t>
  </si>
  <si>
    <t>21037285</t>
  </si>
  <si>
    <t>Laura Landry</t>
  </si>
  <si>
    <t>10169443</t>
  </si>
  <si>
    <t>Andrew Lang</t>
  </si>
  <si>
    <t>23619818</t>
  </si>
  <si>
    <t>Judy Lashley</t>
  </si>
  <si>
    <t>21428446</t>
  </si>
  <si>
    <t>John Latour</t>
  </si>
  <si>
    <t>25970318</t>
  </si>
  <si>
    <t>Shung Kei Lau</t>
  </si>
  <si>
    <t>25906105</t>
  </si>
  <si>
    <t>Kerry Laughlin</t>
  </si>
  <si>
    <t>28495092</t>
  </si>
  <si>
    <t>Jean-Rock Laurence</t>
  </si>
  <si>
    <t>28019762</t>
  </si>
  <si>
    <t>Carole Lavallee</t>
  </si>
  <si>
    <t>25547733</t>
  </si>
  <si>
    <t>Josee Lavoie</t>
  </si>
  <si>
    <t>10163993</t>
  </si>
  <si>
    <t>Marie-Christine Lavoie</t>
  </si>
  <si>
    <t>26621449</t>
  </si>
  <si>
    <t>Sebastien Lavoie-Magoon</t>
  </si>
  <si>
    <t>10198420</t>
  </si>
  <si>
    <t>Cynthia Law</t>
  </si>
  <si>
    <t>28067279</t>
  </si>
  <si>
    <t>Ka Pong Law</t>
  </si>
  <si>
    <t>24094026</t>
  </si>
  <si>
    <t>Olivier Le Blanc</t>
  </si>
  <si>
    <t>27782322</t>
  </si>
  <si>
    <t>Marie-Christine Leclerc</t>
  </si>
  <si>
    <t>26286577</t>
  </si>
  <si>
    <t>Marie-France Leclere</t>
  </si>
  <si>
    <t>21298941</t>
  </si>
  <si>
    <t>Maude Lecourt</t>
  </si>
  <si>
    <t>10166259</t>
  </si>
  <si>
    <t>Laurel Leduc</t>
  </si>
  <si>
    <t>25971594</t>
  </si>
  <si>
    <t>Patricia Leduc</t>
  </si>
  <si>
    <t>23737640</t>
  </si>
  <si>
    <t>Alexander Lee</t>
  </si>
  <si>
    <t>23854728</t>
  </si>
  <si>
    <t>Javier Lee</t>
  </si>
  <si>
    <t>10083914</t>
  </si>
  <si>
    <t>Kai Hing Lee</t>
  </si>
  <si>
    <t>28256004</t>
  </si>
  <si>
    <t>Jasmine Lefebvre</t>
  </si>
  <si>
    <t>22441446</t>
  </si>
  <si>
    <t>Veronica Ann Lefebvre</t>
  </si>
  <si>
    <t>24494695</t>
  </si>
  <si>
    <t>Elizabeth Lefevre</t>
  </si>
  <si>
    <t>10210669</t>
  </si>
  <si>
    <t>Charlotte Leger</t>
  </si>
  <si>
    <t>22530597</t>
  </si>
  <si>
    <t>Marc Leger</t>
  </si>
  <si>
    <t>22917815</t>
  </si>
  <si>
    <t>Julie Lehoux</t>
  </si>
  <si>
    <t>23038459</t>
  </si>
  <si>
    <t>Guylaine Lemay</t>
  </si>
  <si>
    <t>40039141</t>
  </si>
  <si>
    <t>Anna Lenkovskaya</t>
  </si>
  <si>
    <t>23630773</t>
  </si>
  <si>
    <t>Maud David Lerebours</t>
  </si>
  <si>
    <t>10171312</t>
  </si>
  <si>
    <t>Teo Leroux-Blackburn</t>
  </si>
  <si>
    <t>20283312</t>
  </si>
  <si>
    <t>Jonathan Levinson</t>
  </si>
  <si>
    <t>10135372</t>
  </si>
  <si>
    <t>Jeffrey Levitt</t>
  </si>
  <si>
    <t>22401258</t>
  </si>
  <si>
    <t>10022705</t>
  </si>
  <si>
    <t>Dan Li</t>
  </si>
  <si>
    <t>20507601</t>
  </si>
  <si>
    <t>Gui Li</t>
  </si>
  <si>
    <t>23849570</t>
  </si>
  <si>
    <t>DIANA LIM</t>
  </si>
  <si>
    <t>10194636</t>
  </si>
  <si>
    <t>Hannah Liu</t>
  </si>
  <si>
    <t>10182864</t>
  </si>
  <si>
    <t>Kathleen Lize</t>
  </si>
  <si>
    <t>23697657</t>
  </si>
  <si>
    <t>John Locke</t>
  </si>
  <si>
    <t>10023213</t>
  </si>
  <si>
    <t>Alyssa Logie</t>
  </si>
  <si>
    <t>40124291</t>
  </si>
  <si>
    <t>Faith Longe Howard</t>
  </si>
  <si>
    <t>40074703</t>
  </si>
  <si>
    <t>John Longo</t>
  </si>
  <si>
    <t>25054192</t>
  </si>
  <si>
    <t>Evelyne Loo</t>
  </si>
  <si>
    <t>20461040</t>
  </si>
  <si>
    <t>Marlihan Lopez</t>
  </si>
  <si>
    <t>10204864</t>
  </si>
  <si>
    <t>Sarah Loubiri</t>
  </si>
  <si>
    <t>25224608</t>
  </si>
  <si>
    <t>Emi Lu</t>
  </si>
  <si>
    <t>24859057</t>
  </si>
  <si>
    <t>Jacklin Lu</t>
  </si>
  <si>
    <t>22934507</t>
  </si>
  <si>
    <t>Courtney MacDonald</t>
  </si>
  <si>
    <t>27862733</t>
  </si>
  <si>
    <t>Erika MacFadden</t>
  </si>
  <si>
    <t>24946111</t>
  </si>
  <si>
    <t>Elyse MacFadden-Murphy</t>
  </si>
  <si>
    <t>29569774</t>
  </si>
  <si>
    <t>Debbie Mack</t>
  </si>
  <si>
    <t>29422846</t>
  </si>
  <si>
    <t>Kathryn Mackinnon</t>
  </si>
  <si>
    <t>10202163</t>
  </si>
  <si>
    <t>Shawn T. Mackniak</t>
  </si>
  <si>
    <t>22619865</t>
  </si>
  <si>
    <t>Nicole Marie Macoretta</t>
  </si>
  <si>
    <t>27391749</t>
  </si>
  <si>
    <t>Malcolm MacPhail</t>
  </si>
  <si>
    <t>23900169</t>
  </si>
  <si>
    <t>Howard Magonet</t>
  </si>
  <si>
    <t>21577239</t>
  </si>
  <si>
    <t>Najmeh Khalili Mahani</t>
  </si>
  <si>
    <t>23432343</t>
  </si>
  <si>
    <t>Reham Mahdi</t>
  </si>
  <si>
    <t>23616304</t>
  </si>
  <si>
    <t>Belinda Maher</t>
  </si>
  <si>
    <t>24189779</t>
  </si>
  <si>
    <t>Sophie Mailloux</t>
  </si>
  <si>
    <t>24827465</t>
  </si>
  <si>
    <t>Tak Mak</t>
  </si>
  <si>
    <t>10052507</t>
  </si>
  <si>
    <t>Monika Makula</t>
  </si>
  <si>
    <t>23978192</t>
  </si>
  <si>
    <t>Marilyn Malofy</t>
  </si>
  <si>
    <t>29458379</t>
  </si>
  <si>
    <t>Mircea Nicolae Mandache</t>
  </si>
  <si>
    <t>24342496</t>
  </si>
  <si>
    <t>Alycia Manning</t>
  </si>
  <si>
    <t>26890415</t>
  </si>
  <si>
    <t>Alexandra Maranger</t>
  </si>
  <si>
    <t>27003242</t>
  </si>
  <si>
    <t>Marie-Eve Marchand</t>
  </si>
  <si>
    <t>40040381</t>
  </si>
  <si>
    <t>Mary Marciniak</t>
  </si>
  <si>
    <t>21574108</t>
  </si>
  <si>
    <t>Jessica Marcotte</t>
  </si>
  <si>
    <t>29532064</t>
  </si>
  <si>
    <t>CATHARINE C. MARSDEN</t>
  </si>
  <si>
    <t>10183762</t>
  </si>
  <si>
    <t>Elena Marsillo</t>
  </si>
  <si>
    <t>28131929</t>
  </si>
  <si>
    <t>Claude Martel</t>
  </si>
  <si>
    <t>21425005</t>
  </si>
  <si>
    <t>Emilie Martel</t>
  </si>
  <si>
    <t>10149112</t>
  </si>
  <si>
    <t>Derek Martin</t>
  </si>
  <si>
    <t>21828479</t>
  </si>
  <si>
    <t>Paul Martin</t>
  </si>
  <si>
    <t>27384106</t>
  </si>
  <si>
    <t>Vincent Martineau</t>
  </si>
  <si>
    <t>10194598</t>
  </si>
  <si>
    <t>Antonietta Martuccio</t>
  </si>
  <si>
    <t>10024732</t>
  </si>
  <si>
    <t>Lorena Marzitelli</t>
  </si>
  <si>
    <t>22683695</t>
  </si>
  <si>
    <t>Mia Massicotte</t>
  </si>
  <si>
    <t>28521549</t>
  </si>
  <si>
    <t>Fulvia Massimi</t>
  </si>
  <si>
    <t>26917267</t>
  </si>
  <si>
    <t>Katherine Matthews-Riel</t>
  </si>
  <si>
    <t>25049784</t>
  </si>
  <si>
    <t>Robert Matuszczak</t>
  </si>
  <si>
    <t>10210447</t>
  </si>
  <si>
    <t>Edward Mayer</t>
  </si>
  <si>
    <t>25908590</t>
  </si>
  <si>
    <t>Jamie Mayerovitch</t>
  </si>
  <si>
    <t>23515745</t>
  </si>
  <si>
    <t>Fred Mayor</t>
  </si>
  <si>
    <t>10163149</t>
  </si>
  <si>
    <t>Nadia Mazzaferro</t>
  </si>
  <si>
    <t>25704340</t>
  </si>
  <si>
    <t>Jay Mazzamauro</t>
  </si>
  <si>
    <t>22861348</t>
  </si>
  <si>
    <t>Kathleen McAleese</t>
  </si>
  <si>
    <t>25082722</t>
  </si>
  <si>
    <t>Sonia McCalla</t>
  </si>
  <si>
    <t>24530047</t>
  </si>
  <si>
    <t>Heather McCoy</t>
  </si>
  <si>
    <t>23455157</t>
  </si>
  <si>
    <t>Elizabeth McDonald</t>
  </si>
  <si>
    <t>22354551</t>
  </si>
  <si>
    <t>Kristopher Mcgilvray</t>
  </si>
  <si>
    <t>25712688</t>
  </si>
  <si>
    <t>Graeme McGravie</t>
  </si>
  <si>
    <t>22385503</t>
  </si>
  <si>
    <t>Beth Mckenna</t>
  </si>
  <si>
    <t>10189294</t>
  </si>
  <si>
    <t>Ann McLaughlin</t>
  </si>
  <si>
    <t>10083521</t>
  </si>
  <si>
    <t>Helene Medeiros</t>
  </si>
  <si>
    <t>23216578</t>
  </si>
  <si>
    <t>Joe Medeiros</t>
  </si>
  <si>
    <t>23755568</t>
  </si>
  <si>
    <t>Roma Medwid</t>
  </si>
  <si>
    <t>10193226</t>
  </si>
  <si>
    <t>Aneil Mehta</t>
  </si>
  <si>
    <t>22762927</t>
  </si>
  <si>
    <t>Elise M. Melancon</t>
  </si>
  <si>
    <t>22632764</t>
  </si>
  <si>
    <t>Alison Meldrum</t>
  </si>
  <si>
    <t>23338002</t>
  </si>
  <si>
    <t>Gareth Melin</t>
  </si>
  <si>
    <t>40003333</t>
  </si>
  <si>
    <t>Richard Melkonian</t>
  </si>
  <si>
    <t>22314525</t>
  </si>
  <si>
    <t>David Melo</t>
  </si>
  <si>
    <t>24464699</t>
  </si>
  <si>
    <t>Monika Melzer</t>
  </si>
  <si>
    <t>20014389</t>
  </si>
  <si>
    <t>Margie Mendell</t>
  </si>
  <si>
    <t>10025828</t>
  </si>
  <si>
    <t>marguerite.mendell@concordia.ca</t>
  </si>
  <si>
    <t>Silvana Mendicino</t>
  </si>
  <si>
    <t>29396977</t>
  </si>
  <si>
    <t>Panagiota Menegakis</t>
  </si>
  <si>
    <t>21780352</t>
  </si>
  <si>
    <t>Julian Merid</t>
  </si>
  <si>
    <t>25568781</t>
  </si>
  <si>
    <t>Munit Merid</t>
  </si>
  <si>
    <t>22033763</t>
  </si>
  <si>
    <t>Sophie Merineau</t>
  </si>
  <si>
    <t>21433105</t>
  </si>
  <si>
    <t>Carlos Messina</t>
  </si>
  <si>
    <t>21617478</t>
  </si>
  <si>
    <t>Nick Michailidis</t>
  </si>
  <si>
    <t>22776332</t>
  </si>
  <si>
    <t>Georgia Michalakopoulos</t>
  </si>
  <si>
    <t>22551039</t>
  </si>
  <si>
    <t>Tricia Middleton</t>
  </si>
  <si>
    <t>25008611</t>
  </si>
  <si>
    <t>Kristina Millett</t>
  </si>
  <si>
    <t>29099549</t>
  </si>
  <si>
    <t>Lea Mirabilia</t>
  </si>
  <si>
    <t>23067084</t>
  </si>
  <si>
    <t>Marlene Misiuk</t>
  </si>
  <si>
    <t>25989892</t>
  </si>
  <si>
    <t>SUSHIL MISRA</t>
  </si>
  <si>
    <t>27624565</t>
  </si>
  <si>
    <t>sushil.misra@concordia.ca</t>
  </si>
  <si>
    <t>Sophie Mital</t>
  </si>
  <si>
    <t>21813889</t>
  </si>
  <si>
    <t>Laura Mitchell</t>
  </si>
  <si>
    <t>10182497</t>
  </si>
  <si>
    <t>Maryam Moghiseh</t>
  </si>
  <si>
    <t>40016811</t>
  </si>
  <si>
    <t>Dania Mohamad</t>
  </si>
  <si>
    <t>26783023</t>
  </si>
  <si>
    <t>Elnaz Mohammadi-Aghdami</t>
  </si>
  <si>
    <t>25844150</t>
  </si>
  <si>
    <t>Rick Molz</t>
  </si>
  <si>
    <t>26829325</t>
  </si>
  <si>
    <t>rick.molz@concordia.ca</t>
  </si>
  <si>
    <t>Johanna Mongraw</t>
  </si>
  <si>
    <t>29101446</t>
  </si>
  <si>
    <t>Martine Montandon</t>
  </si>
  <si>
    <t>28189161</t>
  </si>
  <si>
    <t>Elizabeth Montesano</t>
  </si>
  <si>
    <t>10122258</t>
  </si>
  <si>
    <t>Karine Moody</t>
  </si>
  <si>
    <t>10176238</t>
  </si>
  <si>
    <t>Candace Mooers</t>
  </si>
  <si>
    <t>10200622</t>
  </si>
  <si>
    <t>Kevin Moon</t>
  </si>
  <si>
    <t>25804280</t>
  </si>
  <si>
    <t>Sandra Moore</t>
  </si>
  <si>
    <t>29354190</t>
  </si>
  <si>
    <t>Owen Moran</t>
  </si>
  <si>
    <t>23853330</t>
  </si>
  <si>
    <t>Jorris Moreau</t>
  </si>
  <si>
    <t>10206361</t>
  </si>
  <si>
    <t>Francois Morelli</t>
  </si>
  <si>
    <t>27245912</t>
  </si>
  <si>
    <t>Mandi Morgan</t>
  </si>
  <si>
    <t>29144374</t>
  </si>
  <si>
    <t>Leonie Morris</t>
  </si>
  <si>
    <t>24616588</t>
  </si>
  <si>
    <t>Gail Morrisey</t>
  </si>
  <si>
    <t>26029205</t>
  </si>
  <si>
    <t>Craig Morrison</t>
  </si>
  <si>
    <t>23756742</t>
  </si>
  <si>
    <t>Dolores Mosquera</t>
  </si>
  <si>
    <t>22404133</t>
  </si>
  <si>
    <t>Emma Moss Brender</t>
  </si>
  <si>
    <t>10189943</t>
  </si>
  <si>
    <t>Shirley Moy</t>
  </si>
  <si>
    <t>10106865</t>
  </si>
  <si>
    <t>Christabell Moyo</t>
  </si>
  <si>
    <t>29006001</t>
  </si>
  <si>
    <t>Sean Mudrosky</t>
  </si>
  <si>
    <t>20973092</t>
  </si>
  <si>
    <t>10116343</t>
  </si>
  <si>
    <t>sudhir.mudur@concordia.ca</t>
  </si>
  <si>
    <t>Jennifer Muir</t>
  </si>
  <si>
    <t>25427908</t>
  </si>
  <si>
    <t>Christine M. Mullin</t>
  </si>
  <si>
    <t>23191788</t>
  </si>
  <si>
    <t>Colleen Mullin</t>
  </si>
  <si>
    <t>29422854</t>
  </si>
  <si>
    <t>Elyse Murphy</t>
  </si>
  <si>
    <t>21442414</t>
  </si>
  <si>
    <t>Perla Muyal</t>
  </si>
  <si>
    <t>21653792</t>
  </si>
  <si>
    <t>Linthuja Nadarajah</t>
  </si>
  <si>
    <t>29589376</t>
  </si>
  <si>
    <t>10169385</t>
  </si>
  <si>
    <t>Fassil Nebebe</t>
  </si>
  <si>
    <t>10027596</t>
  </si>
  <si>
    <t>Vikas Nehra</t>
  </si>
  <si>
    <t>24904273</t>
  </si>
  <si>
    <t>Sharon Nelson</t>
  </si>
  <si>
    <t>25901421</t>
  </si>
  <si>
    <t>Marie-Claire Newman</t>
  </si>
  <si>
    <t>29005986</t>
  </si>
  <si>
    <t>Ken Ng</t>
  </si>
  <si>
    <t>23068552</t>
  </si>
  <si>
    <t>Tanya Ng</t>
  </si>
  <si>
    <t>29640789</t>
  </si>
  <si>
    <t>Joye Ngozi</t>
  </si>
  <si>
    <t>25485622</t>
  </si>
  <si>
    <t>Doan Nguyen</t>
  </si>
  <si>
    <t>40052587</t>
  </si>
  <si>
    <t>Tim Ni</t>
  </si>
  <si>
    <t>23362701</t>
  </si>
  <si>
    <t>Sandra Nichol</t>
  </si>
  <si>
    <t>10185993</t>
  </si>
  <si>
    <t>Anna Nigoghosian</t>
  </si>
  <si>
    <t>10117382</t>
  </si>
  <si>
    <t>Stefana Nita</t>
  </si>
  <si>
    <t>25533406</t>
  </si>
  <si>
    <t>Kelly Nolan</t>
  </si>
  <si>
    <t>23752364</t>
  </si>
  <si>
    <t>Silvana Novembre</t>
  </si>
  <si>
    <t>22669323</t>
  </si>
  <si>
    <t>Angelica Novoa</t>
  </si>
  <si>
    <t>25323479</t>
  </si>
  <si>
    <t>Casandra Rae Nunn</t>
  </si>
  <si>
    <t>10202091</t>
  </si>
  <si>
    <t>Tadeusz Obuchowicz</t>
  </si>
  <si>
    <t>21620347</t>
  </si>
  <si>
    <t>Rosslon Ollivierre</t>
  </si>
  <si>
    <t>29169008</t>
  </si>
  <si>
    <t>Mary Kathleen O'Neill</t>
  </si>
  <si>
    <t>26178499</t>
  </si>
  <si>
    <t>Mariann Cristina Onofrio</t>
  </si>
  <si>
    <t>29082794</t>
  </si>
  <si>
    <t>Eileen O'Reilly</t>
  </si>
  <si>
    <t>23406288</t>
  </si>
  <si>
    <t>Leslie Orr</t>
  </si>
  <si>
    <t>10063843</t>
  </si>
  <si>
    <t xml:space="preserve">Religion and Cultures </t>
  </si>
  <si>
    <t>leslie.orr@concordia.ca</t>
  </si>
  <si>
    <t>Alexander Oster</t>
  </si>
  <si>
    <t>26027075</t>
  </si>
  <si>
    <t>Kwabena Otchere</t>
  </si>
  <si>
    <t>23532429</t>
  </si>
  <si>
    <t>Mariel Ouellette</t>
  </si>
  <si>
    <t>29487816</t>
  </si>
  <si>
    <t>Monica Isabel Oviedo</t>
  </si>
  <si>
    <t>26971156</t>
  </si>
  <si>
    <t>Nina Padden</t>
  </si>
  <si>
    <t>23234193</t>
  </si>
  <si>
    <t>Emily Palmer</t>
  </si>
  <si>
    <t>25448239</t>
  </si>
  <si>
    <t>Victoria Palmer</t>
  </si>
  <si>
    <t>10153003</t>
  </si>
  <si>
    <t>Eve Pankovitch</t>
  </si>
  <si>
    <t>21644807</t>
  </si>
  <si>
    <t>Sonia Papakonstantinou</t>
  </si>
  <si>
    <t>22023091</t>
  </si>
  <si>
    <t>Savvy Papayiannis</t>
  </si>
  <si>
    <t>25075513</t>
  </si>
  <si>
    <t>Chantal Paradis</t>
  </si>
  <si>
    <t>26415768</t>
  </si>
  <si>
    <t>10029300</t>
  </si>
  <si>
    <t>d.pariser@gmail.com</t>
  </si>
  <si>
    <t>Cindy Parkinson</t>
  </si>
  <si>
    <t>21988166</t>
  </si>
  <si>
    <t>Alison Parsons</t>
  </si>
  <si>
    <t>24571010</t>
  </si>
  <si>
    <t>Sylvie Pasquarelli</t>
  </si>
  <si>
    <t>22255669</t>
  </si>
  <si>
    <t>Nicoletta Pasquino</t>
  </si>
  <si>
    <t>23469204</t>
  </si>
  <si>
    <t>Nadia Paszkiewicz</t>
  </si>
  <si>
    <t>10159071</t>
  </si>
  <si>
    <t>Bipinkumar Patel</t>
  </si>
  <si>
    <t>20211249</t>
  </si>
  <si>
    <t>Kaushika Patel</t>
  </si>
  <si>
    <t>23742415</t>
  </si>
  <si>
    <t>Tony Patricio</t>
  </si>
  <si>
    <t>10053325</t>
  </si>
  <si>
    <t>Stephanie Patterson</t>
  </si>
  <si>
    <t>27523785</t>
  </si>
  <si>
    <t>Patricia Paul</t>
  </si>
  <si>
    <t>25429366</t>
  </si>
  <si>
    <t>Maria Pazula</t>
  </si>
  <si>
    <t>10057029</t>
  </si>
  <si>
    <t>Heather Pearson</t>
  </si>
  <si>
    <t>21869582</t>
  </si>
  <si>
    <t>Gabriella Pedicelli</t>
  </si>
  <si>
    <t>22596946</t>
  </si>
  <si>
    <t>Oscar A. Pekau</t>
  </si>
  <si>
    <t>27450370</t>
  </si>
  <si>
    <t>Paola Yannine Perez</t>
  </si>
  <si>
    <t>26038557</t>
  </si>
  <si>
    <t>Carol Perini</t>
  </si>
  <si>
    <t>28804176</t>
  </si>
  <si>
    <t>Jewel Perlin</t>
  </si>
  <si>
    <t>23610624</t>
  </si>
  <si>
    <t>Lilia Pernatozzi</t>
  </si>
  <si>
    <t>23373126</t>
  </si>
  <si>
    <t>Stylianos Perrakis</t>
  </si>
  <si>
    <t>10115948</t>
  </si>
  <si>
    <t>Mary Perri</t>
  </si>
  <si>
    <t>21903810</t>
  </si>
  <si>
    <t>Kathleen Perry</t>
  </si>
  <si>
    <t>21073133</t>
  </si>
  <si>
    <t>Annalise Peterson-Perry</t>
  </si>
  <si>
    <t>27323875</t>
  </si>
  <si>
    <t>Antonio Petrozza</t>
  </si>
  <si>
    <t>21923293</t>
  </si>
  <si>
    <t>Irene Petsopoulis</t>
  </si>
  <si>
    <t>22922134</t>
  </si>
  <si>
    <t>Alexandra Petter</t>
  </si>
  <si>
    <t>10192788</t>
  </si>
  <si>
    <t>James Pfaus</t>
  </si>
  <si>
    <t>10085082</t>
  </si>
  <si>
    <t>James Phillips</t>
  </si>
  <si>
    <t>22028166</t>
  </si>
  <si>
    <t>Alison Piela</t>
  </si>
  <si>
    <t>23814750</t>
  </si>
  <si>
    <t>Mary Pigas</t>
  </si>
  <si>
    <t>24415973</t>
  </si>
  <si>
    <t>Etienne Pineault</t>
  </si>
  <si>
    <t>40125162</t>
  </si>
  <si>
    <t>Helene Pinet</t>
  </si>
  <si>
    <t>24217071</t>
  </si>
  <si>
    <t>Kelly Pingel</t>
  </si>
  <si>
    <t>10127796</t>
  </si>
  <si>
    <t>Antonio Pistilli</t>
  </si>
  <si>
    <t>25700647</t>
  </si>
  <si>
    <t>Carol Plathan</t>
  </si>
  <si>
    <t>28770328</t>
  </si>
  <si>
    <t>Alfie Plenzich</t>
  </si>
  <si>
    <t>22861356</t>
  </si>
  <si>
    <t>Giovanni Plenzich</t>
  </si>
  <si>
    <t>23204030</t>
  </si>
  <si>
    <t>Lucia Plescia</t>
  </si>
  <si>
    <t>10172538</t>
  </si>
  <si>
    <t>Leopold Plotek</t>
  </si>
  <si>
    <t>10030368</t>
  </si>
  <si>
    <t>Andre Poirier</t>
  </si>
  <si>
    <t>10111541</t>
  </si>
  <si>
    <t>Sabrina Poirier</t>
  </si>
  <si>
    <t>25476046</t>
  </si>
  <si>
    <t>Tanya Poletti</t>
  </si>
  <si>
    <t>22976366</t>
  </si>
  <si>
    <t>Sarah Polk</t>
  </si>
  <si>
    <t>24525655</t>
  </si>
  <si>
    <t>Annie Pollock-McKenna</t>
  </si>
  <si>
    <t>28732825</t>
  </si>
  <si>
    <t>Marina Polosa</t>
  </si>
  <si>
    <t>21157477</t>
  </si>
  <si>
    <t>Karima Poonja</t>
  </si>
  <si>
    <t>20906468</t>
  </si>
  <si>
    <t>Erica Porter</t>
  </si>
  <si>
    <t>26352405</t>
  </si>
  <si>
    <t>Camille Pouliot</t>
  </si>
  <si>
    <t>10206167</t>
  </si>
  <si>
    <t>Kimberly Preisler-Hicks</t>
  </si>
  <si>
    <t>21687107</t>
  </si>
  <si>
    <t>Ivan Priet-Maheo</t>
  </si>
  <si>
    <t>10205881</t>
  </si>
  <si>
    <t>David K Probst</t>
  </si>
  <si>
    <t>27633955</t>
  </si>
  <si>
    <t>David W. Pukteris</t>
  </si>
  <si>
    <t>20986720</t>
  </si>
  <si>
    <t>Danielle Pullen</t>
  </si>
  <si>
    <t>21448978</t>
  </si>
  <si>
    <t>Lina Qamhiyah</t>
  </si>
  <si>
    <t>40068553</t>
  </si>
  <si>
    <t>Shiyu Qin</t>
  </si>
  <si>
    <t>10191434</t>
  </si>
  <si>
    <t>Demin Qu</t>
  </si>
  <si>
    <t>25318246</t>
  </si>
  <si>
    <t>Linda Quartz</t>
  </si>
  <si>
    <t>10031186</t>
  </si>
  <si>
    <t>Debora Rabinovich</t>
  </si>
  <si>
    <t>29056173</t>
  </si>
  <si>
    <t>Dalia Radwan</t>
  </si>
  <si>
    <t>25312744</t>
  </si>
  <si>
    <t>Khalil Rahman</t>
  </si>
  <si>
    <t>21640941</t>
  </si>
  <si>
    <t>Genevieve Rail</t>
  </si>
  <si>
    <t>10154375</t>
  </si>
  <si>
    <t xml:space="preserve">Simone de Beauvoir Institute </t>
  </si>
  <si>
    <t>Gen.Rail@concordia.ca</t>
  </si>
  <si>
    <t>Haleh Raissadat</t>
  </si>
  <si>
    <t>24536177</t>
  </si>
  <si>
    <t>27647832</t>
  </si>
  <si>
    <t>subhash.rakheja@concordia.ca</t>
  </si>
  <si>
    <t>Venkatanarayana Ramachandran</t>
  </si>
  <si>
    <t>10031534</t>
  </si>
  <si>
    <t>Amruthur Ramamurthy</t>
  </si>
  <si>
    <t>10031550</t>
  </si>
  <si>
    <t>Diane Rambaran</t>
  </si>
  <si>
    <t>20614211</t>
  </si>
  <si>
    <t>Joanne Rankin</t>
  </si>
  <si>
    <t>22115611</t>
  </si>
  <si>
    <t>Samantha Rankin</t>
  </si>
  <si>
    <t>25054680</t>
  </si>
  <si>
    <t>Robert Raphael</t>
  </si>
  <si>
    <t>10031712</t>
  </si>
  <si>
    <t>Bernie Raso</t>
  </si>
  <si>
    <t>21857894</t>
  </si>
  <si>
    <t>Cynthia Raso</t>
  </si>
  <si>
    <t>23778282</t>
  </si>
  <si>
    <t>Clare Raspopow</t>
  </si>
  <si>
    <t>29117121</t>
  </si>
  <si>
    <t>Kathryn Rawlings</t>
  </si>
  <si>
    <t>10097398</t>
  </si>
  <si>
    <t>Mary Rawlins</t>
  </si>
  <si>
    <t>22787644</t>
  </si>
  <si>
    <t>Chris Ready</t>
  </si>
  <si>
    <t>23500411</t>
  </si>
  <si>
    <t>Anastasia Rebelos</t>
  </si>
  <si>
    <t>22224100</t>
  </si>
  <si>
    <t>Jessica Reeve</t>
  </si>
  <si>
    <t>10196376</t>
  </si>
  <si>
    <t>Michael Rembacz</t>
  </si>
  <si>
    <t>25662133</t>
  </si>
  <si>
    <t>Andrea Renaud</t>
  </si>
  <si>
    <t>29487166</t>
  </si>
  <si>
    <t>Adriana Rico</t>
  </si>
  <si>
    <t>23625850</t>
  </si>
  <si>
    <t>Cavan Riordan-Butterworth</t>
  </si>
  <si>
    <t>24987799</t>
  </si>
  <si>
    <t>27659393</t>
  </si>
  <si>
    <t>peter.rist@concordia.ca</t>
  </si>
  <si>
    <t>Jillian Ritchie</t>
  </si>
  <si>
    <t>10193056</t>
  </si>
  <si>
    <t>Mary Roberts</t>
  </si>
  <si>
    <t>10199711</t>
  </si>
  <si>
    <t>Margaret A. Robertson</t>
  </si>
  <si>
    <t>27942133</t>
  </si>
  <si>
    <t>Kristen Robillard</t>
  </si>
  <si>
    <t>21148850</t>
  </si>
  <si>
    <t>Sandra Robinson</t>
  </si>
  <si>
    <t>22469707</t>
  </si>
  <si>
    <t>Marcello Rodi</t>
  </si>
  <si>
    <t>22170027</t>
  </si>
  <si>
    <t>Lady Rojas</t>
  </si>
  <si>
    <t>10093480</t>
  </si>
  <si>
    <t>Sandra Romanini</t>
  </si>
  <si>
    <t>25931673</t>
  </si>
  <si>
    <t>Ria Angeline Rombough</t>
  </si>
  <si>
    <t>24746198</t>
  </si>
  <si>
    <t>Jennifer Romero</t>
  </si>
  <si>
    <t>10207871</t>
  </si>
  <si>
    <t>Nikolas Alejandro Romero</t>
  </si>
  <si>
    <t>26282601</t>
  </si>
  <si>
    <t>Natalie Kristen Roper</t>
  </si>
  <si>
    <t>23237710</t>
  </si>
  <si>
    <t>Jenna Rose</t>
  </si>
  <si>
    <t>26597629</t>
  </si>
  <si>
    <t>Kristin Rose</t>
  </si>
  <si>
    <t>26629318</t>
  </si>
  <si>
    <t>Amanda Rosen</t>
  </si>
  <si>
    <t>26330622</t>
  </si>
  <si>
    <t>Pauliina Rouleau</t>
  </si>
  <si>
    <t>10151043</t>
  </si>
  <si>
    <t>Kelly Routly</t>
  </si>
  <si>
    <t>26597548</t>
  </si>
  <si>
    <t>Ronda Rowat</t>
  </si>
  <si>
    <t>24502442</t>
  </si>
  <si>
    <t>Andre G Roy</t>
  </si>
  <si>
    <t>10178576</t>
  </si>
  <si>
    <t>Sandra Rozansky</t>
  </si>
  <si>
    <t>28184178</t>
  </si>
  <si>
    <t>Dmitry Rozhdestvenskiy</t>
  </si>
  <si>
    <t>25516188</t>
  </si>
  <si>
    <t>Stefano Rucco</t>
  </si>
  <si>
    <t>21922068</t>
  </si>
  <si>
    <t>Diana Ruzic</t>
  </si>
  <si>
    <t>10190819</t>
  </si>
  <si>
    <t>Ayanna Ryan</t>
  </si>
  <si>
    <t>23687333</t>
  </si>
  <si>
    <t>D'Arcy Ryan</t>
  </si>
  <si>
    <t>23621537</t>
  </si>
  <si>
    <t>Vasiliki Sabas</t>
  </si>
  <si>
    <t>40046343</t>
  </si>
  <si>
    <t>Jennifer Sachs</t>
  </si>
  <si>
    <t>10199983</t>
  </si>
  <si>
    <t>Joanabbey Sack</t>
  </si>
  <si>
    <t>28644543</t>
  </si>
  <si>
    <t>Javad Sadri</t>
  </si>
  <si>
    <t>24589157</t>
  </si>
  <si>
    <t>Maria Safos</t>
  </si>
  <si>
    <t>22879530</t>
  </si>
  <si>
    <t>Panagiotis Sakaris</t>
  </si>
  <si>
    <t>21988573</t>
  </si>
  <si>
    <t>Murielle Salari</t>
  </si>
  <si>
    <t>21510878</t>
  </si>
  <si>
    <t>Soheyla Ghislaine Salari</t>
  </si>
  <si>
    <t>26021875</t>
  </si>
  <si>
    <t>Francine Salinitri</t>
  </si>
  <si>
    <t>21776533</t>
  </si>
  <si>
    <t>Niyusha Samadi</t>
  </si>
  <si>
    <t>25552540</t>
  </si>
  <si>
    <t>Chantel Sampson</t>
  </si>
  <si>
    <t>24602390</t>
  </si>
  <si>
    <t>Marie Sanjur</t>
  </si>
  <si>
    <t>23082784</t>
  </si>
  <si>
    <t>Mercedes Santamaria</t>
  </si>
  <si>
    <t>10206612</t>
  </si>
  <si>
    <t>Lidia Santos</t>
  </si>
  <si>
    <t>25378192</t>
  </si>
  <si>
    <t>Mich Sardella</t>
  </si>
  <si>
    <t>28873410</t>
  </si>
  <si>
    <t>Stephanie Sarik</t>
  </si>
  <si>
    <t>22565536</t>
  </si>
  <si>
    <t>b</t>
  </si>
  <si>
    <t>Catherine Sarrazin</t>
  </si>
  <si>
    <t>21649124</t>
  </si>
  <si>
    <t>James Saunders</t>
  </si>
  <si>
    <t>23252876</t>
  </si>
  <si>
    <t>Sandra Sauro</t>
  </si>
  <si>
    <t>29483543</t>
  </si>
  <si>
    <t>Giuseppina Sblendorio</t>
  </si>
  <si>
    <t>10033960</t>
  </si>
  <si>
    <t>Anna Marie Schillgalies</t>
  </si>
  <si>
    <t>24491203</t>
  </si>
  <si>
    <t>Hilary Scuffell</t>
  </si>
  <si>
    <t>21413627</t>
  </si>
  <si>
    <t>Maureen Scully</t>
  </si>
  <si>
    <t>27441223</t>
  </si>
  <si>
    <t>Joy Sculnick</t>
  </si>
  <si>
    <t>23056724</t>
  </si>
  <si>
    <t>DEBORAH SEABROOK</t>
  </si>
  <si>
    <t>10184371</t>
  </si>
  <si>
    <t>Mindy Selinger</t>
  </si>
  <si>
    <t>10081480</t>
  </si>
  <si>
    <t>Julio Sevilla</t>
  </si>
  <si>
    <t>10194590</t>
  </si>
  <si>
    <t>Xiaoyang Sha</t>
  </si>
  <si>
    <t>27363273</t>
  </si>
  <si>
    <t>Mohammed Farooq Shaikh</t>
  </si>
  <si>
    <t>25628202</t>
  </si>
  <si>
    <t>Barbara Shapiro</t>
  </si>
  <si>
    <t>28661057</t>
  </si>
  <si>
    <t>Lidiia Shchichko</t>
  </si>
  <si>
    <t>40168635</t>
  </si>
  <si>
    <t>Weiming Shi</t>
  </si>
  <si>
    <t>23979431</t>
  </si>
  <si>
    <t>Joseph Shin</t>
  </si>
  <si>
    <t>10035165</t>
  </si>
  <si>
    <t>Athanasios Sidiras</t>
  </si>
  <si>
    <t>21111825</t>
  </si>
  <si>
    <t>Anna Sierpinska</t>
  </si>
  <si>
    <t>10061093</t>
  </si>
  <si>
    <t>Yehudit Silverman</t>
  </si>
  <si>
    <t>20737216</t>
  </si>
  <si>
    <t>Deborah Simon</t>
  </si>
  <si>
    <t>25010519</t>
  </si>
  <si>
    <t>Sherry Simon</t>
  </si>
  <si>
    <t>10035432</t>
  </si>
  <si>
    <t>Sherry.Simon@concordia.ca</t>
  </si>
  <si>
    <t>Sabrina Sinanis</t>
  </si>
  <si>
    <t>24004728</t>
  </si>
  <si>
    <t>Samantha Singh</t>
  </si>
  <si>
    <t>25561981</t>
  </si>
  <si>
    <t>Matina Skalkogiannis</t>
  </si>
  <si>
    <t>22308673</t>
  </si>
  <si>
    <t>Magella Skerritt</t>
  </si>
  <si>
    <t>27574460</t>
  </si>
  <si>
    <t>LEONARD SKLAR</t>
  </si>
  <si>
    <t>10194781</t>
  </si>
  <si>
    <t>Michael Smart</t>
  </si>
  <si>
    <t>23213439</t>
  </si>
  <si>
    <t>Colleen Smith</t>
  </si>
  <si>
    <t>25331390</t>
  </si>
  <si>
    <t>Lee Ann Smith</t>
  </si>
  <si>
    <t>21550675</t>
  </si>
  <si>
    <t>Jennifer Solomon</t>
  </si>
  <si>
    <t>23313425</t>
  </si>
  <si>
    <t>Anna Sommer</t>
  </si>
  <si>
    <t>22742357</t>
  </si>
  <si>
    <t>Robert Soroka</t>
  </si>
  <si>
    <t>28999899</t>
  </si>
  <si>
    <t>George Spanos</t>
  </si>
  <si>
    <t>21838180</t>
  </si>
  <si>
    <t>Jenessa Speed</t>
  </si>
  <si>
    <t>25211506</t>
  </si>
  <si>
    <t>Karina Sperlazza</t>
  </si>
  <si>
    <t>40008178</t>
  </si>
  <si>
    <t>Jennifer Srey</t>
  </si>
  <si>
    <t>23878902</t>
  </si>
  <si>
    <t>Karl Stamp</t>
  </si>
  <si>
    <t>25091624</t>
  </si>
  <si>
    <t>Stephen Stanislas</t>
  </si>
  <si>
    <t>23240738</t>
  </si>
  <si>
    <t>Neil Starkey</t>
  </si>
  <si>
    <t>20244406</t>
  </si>
  <si>
    <t>Elena Starnino</t>
  </si>
  <si>
    <t>27410506</t>
  </si>
  <si>
    <t>Karen Tracey Staveley</t>
  </si>
  <si>
    <t>26708889</t>
  </si>
  <si>
    <t>Elizabeth Sterritt</t>
  </si>
  <si>
    <t>10200332</t>
  </si>
  <si>
    <t>Yannic Stevenson</t>
  </si>
  <si>
    <t>10205117</t>
  </si>
  <si>
    <t>Nathalie Steverman</t>
  </si>
  <si>
    <t>10199958</t>
  </si>
  <si>
    <t>Donna Stewart</t>
  </si>
  <si>
    <t>10095709</t>
  </si>
  <si>
    <t>Matthew Stiegemeyer</t>
  </si>
  <si>
    <t>10165184</t>
  </si>
  <si>
    <t>Monique St-Laurent</t>
  </si>
  <si>
    <t>10175755</t>
  </si>
  <si>
    <t>Peter Stoett</t>
  </si>
  <si>
    <t>20109444</t>
  </si>
  <si>
    <t>Fotina Stoli</t>
  </si>
  <si>
    <t>25944155</t>
  </si>
  <si>
    <t>Jennifer St-Onge</t>
  </si>
  <si>
    <t>24407822</t>
  </si>
  <si>
    <t>Matthew Storms</t>
  </si>
  <si>
    <t>10180183</t>
  </si>
  <si>
    <t>Zornitsa Stoyanova</t>
  </si>
  <si>
    <t>25349877</t>
  </si>
  <si>
    <t>John W. Stuart</t>
  </si>
  <si>
    <t>25920175</t>
  </si>
  <si>
    <t>Deborah Sullivan</t>
  </si>
  <si>
    <t>29090096</t>
  </si>
  <si>
    <t>Karin Sutter</t>
  </si>
  <si>
    <t>21118021</t>
  </si>
  <si>
    <t>Joanne Svendsen</t>
  </si>
  <si>
    <t>22278510</t>
  </si>
  <si>
    <t>Fred Szabo</t>
  </si>
  <si>
    <t>10037222</t>
  </si>
  <si>
    <t>Gabriella Szabo</t>
  </si>
  <si>
    <t>26702406</t>
  </si>
  <si>
    <t>Debra Sztulman</t>
  </si>
  <si>
    <t>28885508</t>
  </si>
  <si>
    <t>Sheryl Tablan</t>
  </si>
  <si>
    <t>25224233</t>
  </si>
  <si>
    <t>Cindy Tam</t>
  </si>
  <si>
    <t>10189587</t>
  </si>
  <si>
    <t>Atosa Tangestanifar</t>
  </si>
  <si>
    <t>25037875</t>
  </si>
  <si>
    <t>Beata Urszula Tararuj</t>
  </si>
  <si>
    <t>25804256</t>
  </si>
  <si>
    <t>Maria Tassielli</t>
  </si>
  <si>
    <t>23873994</t>
  </si>
  <si>
    <t>Andrea Taylor</t>
  </si>
  <si>
    <t>10194453</t>
  </si>
  <si>
    <t>Joel Taylor</t>
  </si>
  <si>
    <t>23101304</t>
  </si>
  <si>
    <t>Linda Taylor</t>
  </si>
  <si>
    <t>23585212</t>
  </si>
  <si>
    <t>Bertille Tayoung</t>
  </si>
  <si>
    <t>10201398</t>
  </si>
  <si>
    <t>Maha Tazi</t>
  </si>
  <si>
    <t>40052482</t>
  </si>
  <si>
    <t>Annette Teffetellier</t>
  </si>
  <si>
    <t>10058122</t>
  </si>
  <si>
    <t>Gulzat Temirova</t>
  </si>
  <si>
    <t>10204771</t>
  </si>
  <si>
    <t>Samantha Ternar</t>
  </si>
  <si>
    <t>40017912</t>
  </si>
  <si>
    <t>Alain Tessier</t>
  </si>
  <si>
    <t>10125063</t>
  </si>
  <si>
    <t>Danielle Tessier</t>
  </si>
  <si>
    <t>21877267</t>
  </si>
  <si>
    <t>Jennifer Testa</t>
  </si>
  <si>
    <t>23846229</t>
  </si>
  <si>
    <t>Corri-Lynn Tetz</t>
  </si>
  <si>
    <t>26245633</t>
  </si>
  <si>
    <t>Christina Teut</t>
  </si>
  <si>
    <t>10177060</t>
  </si>
  <si>
    <t>Patricia Tham</t>
  </si>
  <si>
    <t>25026962</t>
  </si>
  <si>
    <t>Gary Thompson</t>
  </si>
  <si>
    <t>24668162</t>
  </si>
  <si>
    <t>Maureen Thuringer</t>
  </si>
  <si>
    <t>21737716</t>
  </si>
  <si>
    <t>Judy Thykootathil</t>
  </si>
  <si>
    <t>10127105</t>
  </si>
  <si>
    <t>Cameron Tilson</t>
  </si>
  <si>
    <t>27754884</t>
  </si>
  <si>
    <t>Rebecca Tittler</t>
  </si>
  <si>
    <t>23728870</t>
  </si>
  <si>
    <t>Synthia Tom</t>
  </si>
  <si>
    <t>23790150</t>
  </si>
  <si>
    <t>Ian Tonnies</t>
  </si>
  <si>
    <t>10189171</t>
  </si>
  <si>
    <t>Sandra Topisirovic</t>
  </si>
  <si>
    <t>25533678</t>
  </si>
  <si>
    <t>Aisha Topsakal</t>
  </si>
  <si>
    <t>24139011</t>
  </si>
  <si>
    <t>Angela Torino</t>
  </si>
  <si>
    <t>22417219</t>
  </si>
  <si>
    <t>Adriana Toti</t>
  </si>
  <si>
    <t>10191411</t>
  </si>
  <si>
    <t>Alfred Tow</t>
  </si>
  <si>
    <t>21913352</t>
  </si>
  <si>
    <t>Vicki Tow</t>
  </si>
  <si>
    <t>22567857</t>
  </si>
  <si>
    <t>Abdelaziz Trabelsi</t>
  </si>
  <si>
    <t>10174755</t>
  </si>
  <si>
    <t>Jennifer Tracey</t>
  </si>
  <si>
    <t>26452906</t>
  </si>
  <si>
    <t>Jelena Trajkovic</t>
  </si>
  <si>
    <t>10169330</t>
  </si>
  <si>
    <t>Nellie Trakas</t>
  </si>
  <si>
    <t>21052624</t>
  </si>
  <si>
    <t>Barbara Tremblay</t>
  </si>
  <si>
    <t>20486809</t>
  </si>
  <si>
    <t>France Tremblay</t>
  </si>
  <si>
    <t>10204045</t>
  </si>
  <si>
    <t>Melanie Tremblay</t>
  </si>
  <si>
    <t>10210227</t>
  </si>
  <si>
    <t>Julie Triganne</t>
  </si>
  <si>
    <t>29399615</t>
  </si>
  <si>
    <t>Maria Trigueiro</t>
  </si>
  <si>
    <t>28098174</t>
  </si>
  <si>
    <t>Amanda Trotto</t>
  </si>
  <si>
    <t>29674527</t>
  </si>
  <si>
    <t>10038490</t>
  </si>
  <si>
    <t>trueman@ece.concordia.ca</t>
  </si>
  <si>
    <t>Barbara Trutschnigg</t>
  </si>
  <si>
    <t>24111893</t>
  </si>
  <si>
    <t>Angela Tsafaras</t>
  </si>
  <si>
    <t>21137026</t>
  </si>
  <si>
    <t>Mary Tsakalis</t>
  </si>
  <si>
    <t>22580926</t>
  </si>
  <si>
    <t>Ahniet Tsang</t>
  </si>
  <si>
    <t>29214690</t>
  </si>
  <si>
    <t>Susey Tse</t>
  </si>
  <si>
    <t>25117852</t>
  </si>
  <si>
    <t>Fury Tudino</t>
  </si>
  <si>
    <t>25296188</t>
  </si>
  <si>
    <t>Luiza-Elisabeta Tudor</t>
  </si>
  <si>
    <t>24045513</t>
  </si>
  <si>
    <t>Yasemin Tuncer Tahaoglu</t>
  </si>
  <si>
    <t>40039877</t>
  </si>
  <si>
    <t>Joanne Turnbull</t>
  </si>
  <si>
    <t>20781401</t>
  </si>
  <si>
    <t>Petre Tzenov</t>
  </si>
  <si>
    <t>26439071</t>
  </si>
  <si>
    <t>Nicolas Tzoutis</t>
  </si>
  <si>
    <t>25055369</t>
  </si>
  <si>
    <t>Rita Umbrasas</t>
  </si>
  <si>
    <t>27645120</t>
  </si>
  <si>
    <t>Mark Underwood</t>
  </si>
  <si>
    <t>26970494</t>
  </si>
  <si>
    <t>Angela Marie Usas</t>
  </si>
  <si>
    <t>23563049</t>
  </si>
  <si>
    <t>Nadia Vani</t>
  </si>
  <si>
    <t>10200285</t>
  </si>
  <si>
    <t>Jessica Veevers</t>
  </si>
  <si>
    <t>26497411</t>
  </si>
  <si>
    <t>Amanda Velenosi</t>
  </si>
  <si>
    <t>10168265</t>
  </si>
  <si>
    <t>Jane Venettacci</t>
  </si>
  <si>
    <t>22307502</t>
  </si>
  <si>
    <t>Micheline Verelli</t>
  </si>
  <si>
    <t>10126659</t>
  </si>
  <si>
    <t>Michael Verwey</t>
  </si>
  <si>
    <t>25103770</t>
  </si>
  <si>
    <t>Catherine Vigeant</t>
  </si>
  <si>
    <t>10187995</t>
  </si>
  <si>
    <t>Luigina Vileno</t>
  </si>
  <si>
    <t>21383337</t>
  </si>
  <si>
    <t>Amanda Vincelette</t>
  </si>
  <si>
    <t>29418016</t>
  </si>
  <si>
    <t>Armando Viviani</t>
  </si>
  <si>
    <t>29603743</t>
  </si>
  <si>
    <t>Aikaterini Vlita</t>
  </si>
  <si>
    <t>24147154</t>
  </si>
  <si>
    <t>Tanya Volpe-Standing</t>
  </si>
  <si>
    <t>10152144</t>
  </si>
  <si>
    <t>Truong Vo-Van</t>
  </si>
  <si>
    <t>10130008</t>
  </si>
  <si>
    <t>Theresa Wadey</t>
  </si>
  <si>
    <t>25848377</t>
  </si>
  <si>
    <t>Mireille Wahba</t>
  </si>
  <si>
    <t>23878724</t>
  </si>
  <si>
    <t>Charlene Wald</t>
  </si>
  <si>
    <t>27980744</t>
  </si>
  <si>
    <t>Deborah Walker</t>
  </si>
  <si>
    <t>26537502</t>
  </si>
  <si>
    <t>Kelly Walsh</t>
  </si>
  <si>
    <t>23968839</t>
  </si>
  <si>
    <t>Madeleine Ward</t>
  </si>
  <si>
    <t>21908855</t>
  </si>
  <si>
    <t>Olivia Ward</t>
  </si>
  <si>
    <t>26112943</t>
  </si>
  <si>
    <t>Orly Weinberg</t>
  </si>
  <si>
    <t>10171541</t>
  </si>
  <si>
    <t>Mark Weissfelner</t>
  </si>
  <si>
    <t>26325696</t>
  </si>
  <si>
    <t>Brooke Welburn</t>
  </si>
  <si>
    <t>10194928</t>
  </si>
  <si>
    <t>Mara Welch</t>
  </si>
  <si>
    <t>20209457</t>
  </si>
  <si>
    <t>Stephanie Wells</t>
  </si>
  <si>
    <t>21968335</t>
  </si>
  <si>
    <t>Tianhe Wen</t>
  </si>
  <si>
    <t>23269892</t>
  </si>
  <si>
    <t>Rhea Westover</t>
  </si>
  <si>
    <t>25175100</t>
  </si>
  <si>
    <t>Lisa White</t>
  </si>
  <si>
    <t>25567483</t>
  </si>
  <si>
    <t>Stephanie Whitehouse</t>
  </si>
  <si>
    <t>27170874</t>
  </si>
  <si>
    <t>William Whitehouse</t>
  </si>
  <si>
    <t>29229612</t>
  </si>
  <si>
    <t>Donna Whittaker</t>
  </si>
  <si>
    <t>28336148</t>
  </si>
  <si>
    <t>Marion Whyte</t>
  </si>
  <si>
    <t>21829289</t>
  </si>
  <si>
    <t>Eric A. Widdicombe</t>
  </si>
  <si>
    <t>22041367</t>
  </si>
  <si>
    <t>Kinga Wielich</t>
  </si>
  <si>
    <t>29507507</t>
  </si>
  <si>
    <t>Adrienne Willott</t>
  </si>
  <si>
    <t>29220496</t>
  </si>
  <si>
    <t>Donna Wilson-Elsby</t>
  </si>
  <si>
    <t>26370454</t>
  </si>
  <si>
    <t>Angela Wilson-Wright</t>
  </si>
  <si>
    <t>28894108</t>
  </si>
  <si>
    <t>Christopher Wise</t>
  </si>
  <si>
    <t>29154620</t>
  </si>
  <si>
    <t>Denis Wong</t>
  </si>
  <si>
    <t>22758326</t>
  </si>
  <si>
    <t>Amanda Wood</t>
  </si>
  <si>
    <t>25286735</t>
  </si>
  <si>
    <t>Andrew Woodall</t>
  </si>
  <si>
    <t>23376788</t>
  </si>
  <si>
    <t>Sandra Woywod-Page</t>
  </si>
  <si>
    <t>25138728</t>
  </si>
  <si>
    <t>Lindsay Wright</t>
  </si>
  <si>
    <t>10178652</t>
  </si>
  <si>
    <t>Nadine Wright</t>
  </si>
  <si>
    <t>29228713</t>
  </si>
  <si>
    <t>Michele Wu</t>
  </si>
  <si>
    <t>40008971</t>
  </si>
  <si>
    <t>Ming Xia</t>
  </si>
  <si>
    <t>23056910</t>
  </si>
  <si>
    <t>Michael Yanke</t>
  </si>
  <si>
    <t>10200413</t>
  </si>
  <si>
    <t>Constantin Yannopoulos</t>
  </si>
  <si>
    <t>21763814</t>
  </si>
  <si>
    <t>Wing Yee</t>
  </si>
  <si>
    <t>23660095</t>
  </si>
  <si>
    <t>Susan Yegendorf</t>
  </si>
  <si>
    <t>28178437</t>
  </si>
  <si>
    <t>Marie-Anne Cheong Youne</t>
  </si>
  <si>
    <t>25342287</t>
  </si>
  <si>
    <t>Larissa Yousoubova</t>
  </si>
  <si>
    <t>25628733</t>
  </si>
  <si>
    <t>SADIA ZAFAR</t>
  </si>
  <si>
    <t>10184466</t>
  </si>
  <si>
    <t>Mohammed Zaheeruddin</t>
  </si>
  <si>
    <t>10041335</t>
  </si>
  <si>
    <t>Victor Zampino</t>
  </si>
  <si>
    <t>29610340</t>
  </si>
  <si>
    <t>Fan Zang</t>
  </si>
  <si>
    <t>29190511</t>
  </si>
  <si>
    <t>Sita Zarrabian</t>
  </si>
  <si>
    <t>22364794</t>
  </si>
  <si>
    <t>Andie Zeliger</t>
  </si>
  <si>
    <t>10128142</t>
  </si>
  <si>
    <t>Zhenhua Zhu</t>
  </si>
  <si>
    <t>27379773</t>
  </si>
  <si>
    <t>Parissa Zohari</t>
  </si>
  <si>
    <t>21931377</t>
  </si>
  <si>
    <t>Karin Zuppiger</t>
  </si>
  <si>
    <t>25150515</t>
  </si>
  <si>
    <t>N/A</t>
  </si>
  <si>
    <t>lynn.hughes@concordia.ca</t>
  </si>
  <si>
    <t>Miranda Crowdus</t>
  </si>
  <si>
    <t>Institute for Canadian Jewish Studies</t>
  </si>
  <si>
    <t>miranda.crowdus@concordia.ca</t>
  </si>
  <si>
    <t xml:space="preserve">Elena Kuzmin </t>
  </si>
  <si>
    <t xml:space="preserve">Biology </t>
  </si>
  <si>
    <t>elena.kuzmin@concordia.ca</t>
  </si>
  <si>
    <t>jason.bramburger@concordia.ca</t>
  </si>
  <si>
    <t>Judith Woodsworth</t>
  </si>
  <si>
    <t>Judith.Woodsworth@concordia.ca</t>
  </si>
  <si>
    <t>Vangalur Alagar</t>
  </si>
  <si>
    <t>alagar@cse.concordia.ca</t>
  </si>
  <si>
    <t>Health, Kinesiology &amp; Applied Physiology</t>
  </si>
  <si>
    <t>louis.bherer@concordia.ca</t>
  </si>
  <si>
    <t>Moussa Tembely</t>
  </si>
  <si>
    <t>moussa.tembely@concordia.ca</t>
  </si>
  <si>
    <t>Katherine McLeod</t>
  </si>
  <si>
    <t>katherine.mcleod@concordia.ca</t>
  </si>
  <si>
    <t>Rassim Khelifa</t>
  </si>
  <si>
    <t>rassim.khelifa@concordia.ca</t>
  </si>
  <si>
    <t>Jens Richard Giersdorf</t>
  </si>
  <si>
    <t>jens.giersdorf@concordia.ca</t>
  </si>
  <si>
    <t>joyce.lui@concordia.ca</t>
  </si>
  <si>
    <t>Electrical and Computer Engineering, University of Victoria</t>
  </si>
  <si>
    <t>Art History - Université de Montréal</t>
  </si>
  <si>
    <t>Biology, Trent University</t>
  </si>
  <si>
    <t>School of Geography, Archeology and Irish Studies, Univeristy of Galway</t>
  </si>
  <si>
    <t xml:space="preserve">Electrical Engineering and Computer Science, York University </t>
  </si>
  <si>
    <t xml:space="preserve">Universite Laval </t>
  </si>
  <si>
    <t>INRS - UCS</t>
  </si>
  <si>
    <t>Health, Kinesiology, and Applied Physiology - McGill</t>
  </si>
  <si>
    <t xml:space="preserve">Desautels Faculty of Management - Department of Accounting - McGill University 
</t>
  </si>
  <si>
    <t>Susan Liscouët-Hanke</t>
  </si>
  <si>
    <t>Yuan Li</t>
  </si>
  <si>
    <t>National Research Council Canada</t>
  </si>
  <si>
    <t>Royal Military College</t>
  </si>
  <si>
    <t>Industrial Engineering, University of Naples</t>
  </si>
  <si>
    <t>Études françaises</t>
  </si>
  <si>
    <t>Art History and Communication Studies (McGill)</t>
  </si>
  <si>
    <t>Markeing, UNSW</t>
  </si>
  <si>
    <t>Marketing, HEC</t>
  </si>
  <si>
    <t>Départements d’anesthésiologie  -  Université de Sherbrooke:</t>
  </si>
  <si>
    <t xml:space="preserve">Psychology - McGill University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</si>
</sst>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h:mm\ AM/PM;@"/>
    <numFmt numFmtId="165" formatCode="[$-F800]dddd\,\ mmmm\ dd\,\ yyyy"/>
    <numFmt numFmtId="166" formatCode="[$-409]mmmm\ d\,\ yyyy;@"/>
  </numFmts>
  <fonts count="28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indexed="8"/>
      <name val="Arial"/>
    </font>
    <font>
      <sz val="10"/>
      <color rgb="FF242424"/>
      <name val="Arial"/>
    </font>
    <font>
      <i/>
      <u/>
      <sz val="10"/>
      <color theme="1"/>
      <name val="Arial"/>
    </font>
    <font>
      <i/>
      <u/>
      <sz val="10"/>
      <color rgb="FF000000"/>
      <name val="Arial"/>
    </font>
    <font>
      <i/>
      <u/>
      <sz val="10"/>
      <color indexed="8"/>
      <name val="Arial"/>
    </font>
    <font>
      <u/>
      <sz val="10"/>
      <color theme="10"/>
      <name val="Arial"/>
    </font>
    <font>
      <i/>
      <sz val="10"/>
      <color rgb="FF000000"/>
      <name val="Arial"/>
    </font>
    <font>
      <strike/>
      <sz val="10"/>
      <color rgb="FF000000"/>
      <name val="Arial"/>
    </font>
    <font>
      <strike/>
      <sz val="10"/>
      <color theme="1"/>
      <name val="Arial"/>
    </font>
    <font>
      <strike/>
      <sz val="10"/>
      <color rgb="FF242424"/>
      <name val="Arial"/>
    </font>
    <font>
      <strike/>
      <sz val="10"/>
      <color indexed="8"/>
      <name val="Arial"/>
    </font>
    <font>
      <sz val="10"/>
      <color theme="0"/>
      <name val="Arial"/>
    </font>
    <font>
      <i/>
      <sz val="10"/>
      <color rgb="FFFF0000"/>
      <name val="Arial"/>
    </font>
    <font>
      <b/>
      <sz val="8"/>
      <color theme="1"/>
      <name val="Arial"/>
    </font>
    <font>
      <b/>
      <sz val="8"/>
      <color indexed="0"/>
      <name val="Arial"/>
    </font>
    <font>
      <sz val="8"/>
      <color theme="1"/>
      <name val="Arial"/>
    </font>
    <font>
      <sz val="8"/>
      <color rgb="FF000000"/>
      <name val="Arial"/>
    </font>
    <font>
      <sz val="8"/>
      <color indexed="8"/>
      <name val="Arial"/>
    </font>
    <font>
      <u/>
      <sz val="8"/>
      <color theme="10"/>
      <name val="Arial"/>
    </font>
    <font>
      <sz val="8"/>
      <color rgb="FF242424"/>
      <name val="Arial"/>
    </font>
    <font>
      <sz val="11"/>
      <color rgb="FF000000"/>
      <name val="Arial"/>
    </font>
    <font>
      <sz val="11"/>
      <color theme="1"/>
      <name val="Arial"/>
    </font>
    <font>
      <sz val="11"/>
      <color rgb="FF242424"/>
      <name val="Aptos Narrow"/>
      <charset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5E493"/>
        <bgColor indexed="64"/>
      </patternFill>
    </fill>
    <fill>
      <patternFill patternType="solid">
        <fgColor rgb="FFD6DCE4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95">
    <xf numFmtId="0" fontId="0" fillId="0" borderId="0" xfId="0"/>
    <xf numFmtId="0" fontId="3" fillId="0" borderId="2" xfId="0" applyFont="1" applyBorder="1"/>
    <xf numFmtId="0" fontId="3" fillId="3" borderId="2" xfId="0" applyFont="1" applyFill="1" applyBorder="1"/>
    <xf numFmtId="165" fontId="3" fillId="0" borderId="2" xfId="0" applyNumberFormat="1" applyFont="1" applyBorder="1"/>
    <xf numFmtId="0" fontId="3" fillId="0" borderId="2" xfId="0" applyFont="1" applyBorder="1" applyAlignment="1">
      <alignment wrapText="1"/>
    </xf>
    <xf numFmtId="164" fontId="3" fillId="3" borderId="2" xfId="0" applyNumberFormat="1" applyFont="1" applyFill="1" applyBorder="1"/>
    <xf numFmtId="0" fontId="3" fillId="2" borderId="2" xfId="0" applyFont="1" applyFill="1" applyBorder="1"/>
    <xf numFmtId="165" fontId="3" fillId="3" borderId="2" xfId="0" applyNumberFormat="1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7" fillId="0" borderId="2" xfId="0" applyFont="1" applyBorder="1"/>
    <xf numFmtId="165" fontId="3" fillId="2" borderId="2" xfId="0" applyNumberFormat="1" applyFont="1" applyFill="1" applyBorder="1" applyAlignment="1">
      <alignment horizontal="left"/>
    </xf>
    <xf numFmtId="164" fontId="3" fillId="2" borderId="2" xfId="0" applyNumberFormat="1" applyFont="1" applyFill="1" applyBorder="1"/>
    <xf numFmtId="0" fontId="3" fillId="2" borderId="2" xfId="0" applyFont="1" applyFill="1" applyBorder="1" applyAlignment="1">
      <alignment horizontal="left" vertical="top" wrapText="1"/>
    </xf>
    <xf numFmtId="0" fontId="4" fillId="0" borderId="2" xfId="0" applyFont="1" applyBorder="1"/>
    <xf numFmtId="0" fontId="13" fillId="0" borderId="2" xfId="0" applyFont="1" applyBorder="1"/>
    <xf numFmtId="0" fontId="4" fillId="2" borderId="2" xfId="0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/>
    </xf>
    <xf numFmtId="165" fontId="4" fillId="2" borderId="2" xfId="0" applyNumberFormat="1" applyFont="1" applyFill="1" applyBorder="1" applyAlignment="1">
      <alignment horizontal="left" vertical="top"/>
    </xf>
    <xf numFmtId="18" fontId="4" fillId="2" borderId="2" xfId="0" applyNumberFormat="1" applyFont="1" applyFill="1" applyBorder="1" applyAlignment="1">
      <alignment horizontal="left" vertical="top"/>
    </xf>
    <xf numFmtId="18" fontId="4" fillId="2" borderId="2" xfId="0" applyNumberFormat="1" applyFont="1" applyFill="1" applyBorder="1" applyAlignment="1">
      <alignment horizontal="left" vertical="top" wrapText="1"/>
    </xf>
    <xf numFmtId="0" fontId="17" fillId="0" borderId="2" xfId="0" applyFont="1" applyBorder="1"/>
    <xf numFmtId="0" fontId="20" fillId="0" borderId="0" xfId="0" applyFont="1"/>
    <xf numFmtId="0" fontId="18" fillId="0" borderId="0" xfId="0" applyFont="1"/>
    <xf numFmtId="0" fontId="21" fillId="0" borderId="0" xfId="0" applyFont="1" applyAlignment="1">
      <alignment vertical="center"/>
    </xf>
    <xf numFmtId="0" fontId="20" fillId="0" borderId="0" xfId="0" applyFont="1" applyAlignment="1">
      <alignment horizontal="left"/>
    </xf>
    <xf numFmtId="0" fontId="22" fillId="0" borderId="1" xfId="1" applyFont="1" applyBorder="1"/>
    <xf numFmtId="0" fontId="23" fillId="0" borderId="0" xfId="2" applyFont="1"/>
    <xf numFmtId="0" fontId="23" fillId="2" borderId="0" xfId="2" applyFont="1" applyFill="1" applyBorder="1"/>
    <xf numFmtId="0" fontId="23" fillId="2" borderId="0" xfId="2" applyFont="1" applyFill="1" applyBorder="1" applyAlignment="1">
      <alignment horizontal="left" vertical="top" wrapText="1"/>
    </xf>
    <xf numFmtId="0" fontId="23" fillId="2" borderId="0" xfId="2" applyFont="1" applyFill="1" applyBorder="1" applyAlignment="1">
      <alignment vertical="center" wrapText="1"/>
    </xf>
    <xf numFmtId="0" fontId="20" fillId="6" borderId="0" xfId="0" applyFont="1" applyFill="1"/>
    <xf numFmtId="0" fontId="18" fillId="6" borderId="0" xfId="0" applyFont="1" applyFill="1"/>
    <xf numFmtId="0" fontId="22" fillId="6" borderId="0" xfId="1" applyFont="1" applyFill="1"/>
    <xf numFmtId="0" fontId="20" fillId="6" borderId="0" xfId="0" applyFont="1" applyFill="1" applyAlignment="1">
      <alignment wrapText="1"/>
    </xf>
    <xf numFmtId="0" fontId="18" fillId="2" borderId="0" xfId="0" applyFont="1" applyFill="1" applyAlignment="1">
      <alignment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/>
    <xf numFmtId="0" fontId="21" fillId="2" borderId="0" xfId="0" applyFont="1" applyFill="1" applyAlignment="1">
      <alignment vertical="center"/>
    </xf>
    <xf numFmtId="0" fontId="20" fillId="2" borderId="0" xfId="0" applyFont="1" applyFill="1" applyAlignment="1">
      <alignment horizontal="left"/>
    </xf>
    <xf numFmtId="0" fontId="20" fillId="2" borderId="0" xfId="0" applyFont="1" applyFill="1"/>
    <xf numFmtId="0" fontId="22" fillId="2" borderId="0" xfId="1" applyFont="1" applyFill="1"/>
    <xf numFmtId="0" fontId="21" fillId="2" borderId="0" xfId="0" applyFont="1" applyFill="1" applyAlignment="1">
      <alignment horizontal="left" vertical="center"/>
    </xf>
    <xf numFmtId="0" fontId="21" fillId="2" borderId="0" xfId="0" applyFont="1" applyFill="1"/>
    <xf numFmtId="0" fontId="24" fillId="2" borderId="0" xfId="0" applyFont="1" applyFill="1"/>
    <xf numFmtId="0" fontId="20" fillId="2" borderId="0" xfId="0" applyFont="1" applyFill="1" applyAlignment="1">
      <alignment wrapText="1"/>
    </xf>
    <xf numFmtId="0" fontId="21" fillId="2" borderId="0" xfId="0" applyFont="1" applyFill="1" applyAlignment="1">
      <alignment vertical="center" wrapText="1"/>
    </xf>
    <xf numFmtId="0" fontId="3" fillId="7" borderId="2" xfId="0" applyFont="1" applyFill="1" applyBorder="1"/>
    <xf numFmtId="0" fontId="3" fillId="8" borderId="2" xfId="0" applyFont="1" applyFill="1" applyBorder="1"/>
    <xf numFmtId="0" fontId="3" fillId="9" borderId="2" xfId="0" applyFont="1" applyFill="1" applyBorder="1"/>
    <xf numFmtId="165" fontId="5" fillId="7" borderId="2" xfId="1" applyNumberFormat="1" applyFont="1" applyFill="1" applyBorder="1" applyAlignment="1">
      <alignment horizontal="left" vertical="top"/>
    </xf>
    <xf numFmtId="165" fontId="4" fillId="3" borderId="2" xfId="0" applyNumberFormat="1" applyFont="1" applyFill="1" applyBorder="1" applyAlignment="1">
      <alignment horizontal="left" vertical="top"/>
    </xf>
    <xf numFmtId="165" fontId="3" fillId="3" borderId="2" xfId="0" applyNumberFormat="1" applyFont="1" applyFill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3" borderId="2" xfId="0" applyFont="1" applyFill="1" applyBorder="1" applyAlignment="1">
      <alignment horizontal="left" vertical="top"/>
    </xf>
    <xf numFmtId="49" fontId="3" fillId="3" borderId="2" xfId="0" applyNumberFormat="1" applyFont="1" applyFill="1" applyBorder="1" applyAlignment="1">
      <alignment horizontal="left" vertical="top"/>
    </xf>
    <xf numFmtId="0" fontId="3" fillId="7" borderId="2" xfId="0" applyFont="1" applyFill="1" applyBorder="1" applyAlignment="1">
      <alignment horizontal="left" vertical="top"/>
    </xf>
    <xf numFmtId="165" fontId="7" fillId="3" borderId="2" xfId="0" applyNumberFormat="1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18" fontId="3" fillId="3" borderId="2" xfId="0" applyNumberFormat="1" applyFont="1" applyFill="1" applyBorder="1" applyAlignment="1">
      <alignment horizontal="left" vertical="top"/>
    </xf>
    <xf numFmtId="0" fontId="4" fillId="3" borderId="2" xfId="0" applyFont="1" applyFill="1" applyBorder="1" applyAlignment="1">
      <alignment horizontal="left" vertical="top"/>
    </xf>
    <xf numFmtId="164" fontId="4" fillId="3" borderId="2" xfId="0" applyNumberFormat="1" applyFont="1" applyFill="1" applyBorder="1" applyAlignment="1">
      <alignment horizontal="left" vertical="top"/>
    </xf>
    <xf numFmtId="18" fontId="4" fillId="3" borderId="2" xfId="0" applyNumberFormat="1" applyFont="1" applyFill="1" applyBorder="1" applyAlignment="1">
      <alignment horizontal="left" vertical="top"/>
    </xf>
    <xf numFmtId="164" fontId="3" fillId="3" borderId="2" xfId="0" applyNumberFormat="1" applyFont="1" applyFill="1" applyBorder="1" applyAlignment="1">
      <alignment horizontal="left" vertical="top"/>
    </xf>
    <xf numFmtId="165" fontId="3" fillId="2" borderId="2" xfId="0" applyNumberFormat="1" applyFont="1" applyFill="1" applyBorder="1" applyAlignment="1">
      <alignment horizontal="left" vertical="top"/>
    </xf>
    <xf numFmtId="18" fontId="3" fillId="2" borderId="2" xfId="0" applyNumberFormat="1" applyFont="1" applyFill="1" applyBorder="1" applyAlignment="1">
      <alignment horizontal="left" vertical="top"/>
    </xf>
    <xf numFmtId="18" fontId="3" fillId="7" borderId="2" xfId="0" applyNumberFormat="1" applyFont="1" applyFill="1" applyBorder="1" applyAlignment="1">
      <alignment horizontal="left" vertical="top"/>
    </xf>
    <xf numFmtId="164" fontId="3" fillId="2" borderId="2" xfId="0" applyNumberFormat="1" applyFont="1" applyFill="1" applyBorder="1" applyAlignment="1">
      <alignment horizontal="left" vertical="top"/>
    </xf>
    <xf numFmtId="165" fontId="4" fillId="2" borderId="2" xfId="0" applyNumberFormat="1" applyFont="1" applyFill="1" applyBorder="1" applyAlignment="1">
      <alignment horizontal="left" vertical="top" wrapText="1"/>
    </xf>
    <xf numFmtId="18" fontId="11" fillId="2" borderId="2" xfId="0" applyNumberFormat="1" applyFont="1" applyFill="1" applyBorder="1" applyAlignment="1">
      <alignment horizontal="left" vertical="top" wrapText="1"/>
    </xf>
    <xf numFmtId="165" fontId="3" fillId="2" borderId="2" xfId="0" applyNumberFormat="1" applyFont="1" applyFill="1" applyBorder="1" applyAlignment="1">
      <alignment horizontal="left" vertical="top" wrapText="1"/>
    </xf>
    <xf numFmtId="18" fontId="3" fillId="2" borderId="2" xfId="0" applyNumberFormat="1" applyFont="1" applyFill="1" applyBorder="1" applyAlignment="1">
      <alignment horizontal="left" vertical="top" wrapText="1"/>
    </xf>
    <xf numFmtId="164" fontId="4" fillId="2" borderId="2" xfId="0" applyNumberFormat="1" applyFont="1" applyFill="1" applyBorder="1" applyAlignment="1">
      <alignment horizontal="left" vertical="top"/>
    </xf>
    <xf numFmtId="0" fontId="4" fillId="2" borderId="4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/>
    </xf>
    <xf numFmtId="165" fontId="4" fillId="2" borderId="4" xfId="0" applyNumberFormat="1" applyFont="1" applyFill="1" applyBorder="1" applyAlignment="1">
      <alignment horizontal="left" vertical="top" wrapText="1"/>
    </xf>
    <xf numFmtId="18" fontId="4" fillId="2" borderId="4" xfId="0" applyNumberFormat="1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7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3" fillId="8" borderId="2" xfId="0" applyFont="1" applyFill="1" applyBorder="1" applyAlignment="1">
      <alignment horizontal="left" vertical="top"/>
    </xf>
    <xf numFmtId="0" fontId="12" fillId="2" borderId="2" xfId="0" applyFont="1" applyFill="1" applyBorder="1" applyAlignment="1">
      <alignment horizontal="left" vertical="top" wrapText="1"/>
    </xf>
    <xf numFmtId="0" fontId="12" fillId="2" borderId="2" xfId="0" applyFont="1" applyFill="1" applyBorder="1" applyAlignment="1">
      <alignment horizontal="left" vertical="top"/>
    </xf>
    <xf numFmtId="165" fontId="12" fillId="2" borderId="2" xfId="0" applyNumberFormat="1" applyFont="1" applyFill="1" applyBorder="1" applyAlignment="1">
      <alignment horizontal="left" vertical="top" wrapText="1"/>
    </xf>
    <xf numFmtId="18" fontId="12" fillId="2" borderId="2" xfId="0" applyNumberFormat="1" applyFont="1" applyFill="1" applyBorder="1" applyAlignment="1">
      <alignment horizontal="left" vertical="top" wrapText="1"/>
    </xf>
    <xf numFmtId="0" fontId="4" fillId="2" borderId="7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horizontal="left" vertical="top"/>
    </xf>
    <xf numFmtId="0" fontId="4" fillId="2" borderId="3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left" vertical="top"/>
    </xf>
    <xf numFmtId="0" fontId="3" fillId="2" borderId="5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3" fillId="2" borderId="3" xfId="0" applyFont="1" applyFill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/>
    </xf>
    <xf numFmtId="165" fontId="3" fillId="0" borderId="2" xfId="0" applyNumberFormat="1" applyFont="1" applyBorder="1" applyAlignment="1">
      <alignment horizontal="left" vertical="top" wrapText="1"/>
    </xf>
    <xf numFmtId="18" fontId="3" fillId="0" borderId="2" xfId="0" applyNumberFormat="1" applyFont="1" applyBorder="1" applyAlignment="1">
      <alignment horizontal="left" vertical="top"/>
    </xf>
    <xf numFmtId="165" fontId="4" fillId="2" borderId="2" xfId="0" quotePrefix="1" applyNumberFormat="1" applyFont="1" applyFill="1" applyBorder="1" applyAlignment="1">
      <alignment horizontal="left" vertical="top"/>
    </xf>
    <xf numFmtId="14" fontId="4" fillId="2" borderId="2" xfId="0" quotePrefix="1" applyNumberFormat="1" applyFont="1" applyFill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165" fontId="3" fillId="0" borderId="2" xfId="0" applyNumberFormat="1" applyFont="1" applyBorder="1" applyAlignment="1">
      <alignment horizontal="left" vertical="top"/>
    </xf>
    <xf numFmtId="0" fontId="17" fillId="0" borderId="2" xfId="0" applyFont="1" applyBorder="1" applyAlignment="1">
      <alignment horizontal="left" vertical="top"/>
    </xf>
    <xf numFmtId="0" fontId="17" fillId="0" borderId="2" xfId="0" applyFont="1" applyBorder="1" applyAlignment="1">
      <alignment horizontal="left" vertical="top" wrapText="1"/>
    </xf>
    <xf numFmtId="165" fontId="17" fillId="0" borderId="2" xfId="0" applyNumberFormat="1" applyFont="1" applyBorder="1" applyAlignment="1">
      <alignment horizontal="left" vertical="top"/>
    </xf>
    <xf numFmtId="165" fontId="17" fillId="2" borderId="2" xfId="0" applyNumberFormat="1" applyFont="1" applyFill="1" applyBorder="1" applyAlignment="1">
      <alignment horizontal="left" vertical="top"/>
    </xf>
    <xf numFmtId="0" fontId="3" fillId="0" borderId="3" xfId="0" applyFont="1" applyBorder="1" applyAlignment="1">
      <alignment horizontal="left" vertical="top" wrapText="1"/>
    </xf>
    <xf numFmtId="0" fontId="5" fillId="7" borderId="2" xfId="1" applyFont="1" applyFill="1" applyBorder="1" applyAlignment="1">
      <alignment horizontal="left" vertical="top"/>
    </xf>
    <xf numFmtId="164" fontId="5" fillId="7" borderId="2" xfId="1" applyNumberFormat="1" applyFont="1" applyFill="1" applyBorder="1" applyAlignment="1">
      <alignment horizontal="left" vertical="top"/>
    </xf>
    <xf numFmtId="0" fontId="5" fillId="7" borderId="2" xfId="1" applyFont="1" applyFill="1" applyBorder="1" applyAlignment="1">
      <alignment horizontal="left" vertical="top" wrapText="1"/>
    </xf>
    <xf numFmtId="0" fontId="5" fillId="8" borderId="2" xfId="1" applyFont="1" applyFill="1" applyBorder="1" applyAlignment="1">
      <alignment horizontal="left" vertical="top"/>
    </xf>
    <xf numFmtId="0" fontId="5" fillId="9" borderId="2" xfId="1" applyFont="1" applyFill="1" applyBorder="1" applyAlignment="1">
      <alignment horizontal="left" vertical="top"/>
    </xf>
    <xf numFmtId="14" fontId="5" fillId="7" borderId="2" xfId="1" applyNumberFormat="1" applyFont="1" applyFill="1" applyBorder="1" applyAlignment="1">
      <alignment horizontal="left" vertical="top"/>
    </xf>
    <xf numFmtId="0" fontId="4" fillId="7" borderId="2" xfId="0" applyFont="1" applyFill="1" applyBorder="1" applyAlignment="1">
      <alignment horizontal="left" vertical="top"/>
    </xf>
    <xf numFmtId="0" fontId="5" fillId="0" borderId="2" xfId="1" applyFont="1" applyBorder="1" applyAlignment="1">
      <alignment horizontal="left" vertical="top"/>
    </xf>
    <xf numFmtId="0" fontId="4" fillId="0" borderId="2" xfId="0" applyFont="1" applyBorder="1" applyAlignment="1">
      <alignment horizontal="left" vertical="top" wrapText="1"/>
    </xf>
    <xf numFmtId="0" fontId="4" fillId="8" borderId="2" xfId="0" applyFont="1" applyFill="1" applyBorder="1" applyAlignment="1">
      <alignment horizontal="left" vertical="top"/>
    </xf>
    <xf numFmtId="14" fontId="3" fillId="0" borderId="2" xfId="0" applyNumberFormat="1" applyFont="1" applyBorder="1" applyAlignment="1">
      <alignment horizontal="left" vertical="top"/>
    </xf>
    <xf numFmtId="0" fontId="5" fillId="2" borderId="2" xfId="1" applyFont="1" applyFill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7" fillId="3" borderId="2" xfId="0" applyFont="1" applyFill="1" applyBorder="1" applyAlignment="1">
      <alignment horizontal="left" vertical="top"/>
    </xf>
    <xf numFmtId="164" fontId="7" fillId="3" borderId="2" xfId="0" applyNumberFormat="1" applyFont="1" applyFill="1" applyBorder="1" applyAlignment="1">
      <alignment horizontal="left" vertical="top"/>
    </xf>
    <xf numFmtId="0" fontId="7" fillId="7" borderId="2" xfId="0" applyFont="1" applyFill="1" applyBorder="1" applyAlignment="1">
      <alignment horizontal="left" vertical="top"/>
    </xf>
    <xf numFmtId="0" fontId="8" fillId="0" borderId="2" xfId="0" applyFont="1" applyBorder="1" applyAlignment="1">
      <alignment horizontal="left" vertical="top"/>
    </xf>
    <xf numFmtId="0" fontId="9" fillId="0" borderId="2" xfId="1" applyFont="1" applyBorder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7" fillId="8" borderId="2" xfId="0" applyFont="1" applyFill="1" applyBorder="1" applyAlignment="1">
      <alignment horizontal="left" vertical="top"/>
    </xf>
    <xf numFmtId="0" fontId="9" fillId="9" borderId="2" xfId="1" applyFont="1" applyFill="1" applyBorder="1" applyAlignment="1">
      <alignment horizontal="left" vertical="top"/>
    </xf>
    <xf numFmtId="165" fontId="7" fillId="0" borderId="2" xfId="0" applyNumberFormat="1" applyFont="1" applyBorder="1" applyAlignment="1">
      <alignment horizontal="left" vertical="top"/>
    </xf>
    <xf numFmtId="0" fontId="3" fillId="4" borderId="2" xfId="0" applyFont="1" applyFill="1" applyBorder="1" applyAlignment="1">
      <alignment horizontal="left" vertical="top"/>
    </xf>
    <xf numFmtId="0" fontId="10" fillId="0" borderId="2" xfId="2" applyFont="1" applyBorder="1" applyAlignment="1">
      <alignment horizontal="left" vertical="top"/>
    </xf>
    <xf numFmtId="0" fontId="6" fillId="2" borderId="2" xfId="0" applyFont="1" applyFill="1" applyBorder="1" applyAlignment="1">
      <alignment horizontal="left" vertical="top"/>
    </xf>
    <xf numFmtId="0" fontId="5" fillId="9" borderId="2" xfId="1" applyFont="1" applyFill="1" applyBorder="1" applyAlignment="1">
      <alignment horizontal="left" vertical="top" wrapText="1"/>
    </xf>
    <xf numFmtId="0" fontId="5" fillId="0" borderId="2" xfId="1" applyFont="1" applyBorder="1" applyAlignment="1">
      <alignment horizontal="left" vertical="top" wrapText="1"/>
    </xf>
    <xf numFmtId="0" fontId="3" fillId="7" borderId="4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13" fillId="7" borderId="2" xfId="0" applyFont="1" applyFill="1" applyBorder="1" applyAlignment="1">
      <alignment horizontal="left" vertical="top"/>
    </xf>
    <xf numFmtId="0" fontId="12" fillId="0" borderId="3" xfId="0" applyFont="1" applyBorder="1" applyAlignment="1">
      <alignment horizontal="left" vertical="top"/>
    </xf>
    <xf numFmtId="0" fontId="12" fillId="0" borderId="2" xfId="0" applyFont="1" applyBorder="1" applyAlignment="1">
      <alignment horizontal="left" vertical="top"/>
    </xf>
    <xf numFmtId="0" fontId="13" fillId="0" borderId="2" xfId="0" applyFont="1" applyBorder="1" applyAlignment="1">
      <alignment horizontal="left" vertical="top"/>
    </xf>
    <xf numFmtId="0" fontId="13" fillId="0" borderId="2" xfId="0" applyFont="1" applyBorder="1" applyAlignment="1">
      <alignment horizontal="left" vertical="top" wrapText="1"/>
    </xf>
    <xf numFmtId="0" fontId="13" fillId="3" borderId="2" xfId="0" applyFont="1" applyFill="1" applyBorder="1" applyAlignment="1">
      <alignment horizontal="left" vertical="top"/>
    </xf>
    <xf numFmtId="0" fontId="14" fillId="0" borderId="2" xfId="0" applyFont="1" applyBorder="1" applyAlignment="1">
      <alignment horizontal="left" vertical="top"/>
    </xf>
    <xf numFmtId="0" fontId="13" fillId="8" borderId="2" xfId="0" applyFont="1" applyFill="1" applyBorder="1" applyAlignment="1">
      <alignment horizontal="left" vertical="top"/>
    </xf>
    <xf numFmtId="0" fontId="15" fillId="9" borderId="2" xfId="1" applyFont="1" applyFill="1" applyBorder="1" applyAlignment="1">
      <alignment horizontal="left" vertical="top" wrapText="1"/>
    </xf>
    <xf numFmtId="0" fontId="15" fillId="0" borderId="2" xfId="1" applyFont="1" applyBorder="1" applyAlignment="1">
      <alignment horizontal="left" vertical="top"/>
    </xf>
    <xf numFmtId="165" fontId="13" fillId="0" borderId="2" xfId="0" applyNumberFormat="1" applyFont="1" applyBorder="1" applyAlignment="1">
      <alignment horizontal="left" vertical="top"/>
    </xf>
    <xf numFmtId="0" fontId="3" fillId="7" borderId="5" xfId="0" applyFont="1" applyFill="1" applyBorder="1" applyAlignment="1">
      <alignment horizontal="left" vertical="top"/>
    </xf>
    <xf numFmtId="0" fontId="4" fillId="7" borderId="2" xfId="0" applyFont="1" applyFill="1" applyBorder="1" applyAlignment="1">
      <alignment horizontal="left" vertical="top" wrapText="1"/>
    </xf>
    <xf numFmtId="0" fontId="4" fillId="9" borderId="2" xfId="1" applyFont="1" applyFill="1" applyBorder="1" applyAlignment="1">
      <alignment horizontal="left" vertical="top" wrapText="1"/>
    </xf>
    <xf numFmtId="0" fontId="4" fillId="0" borderId="2" xfId="1" applyFont="1" applyBorder="1" applyAlignment="1">
      <alignment horizontal="left" vertical="top"/>
    </xf>
    <xf numFmtId="165" fontId="4" fillId="0" borderId="2" xfId="0" applyNumberFormat="1" applyFont="1" applyBorder="1" applyAlignment="1">
      <alignment horizontal="left" vertical="top"/>
    </xf>
    <xf numFmtId="0" fontId="3" fillId="7" borderId="0" xfId="0" applyFont="1" applyFill="1" applyAlignment="1">
      <alignment horizontal="left" vertical="top"/>
    </xf>
    <xf numFmtId="0" fontId="4" fillId="5" borderId="2" xfId="0" applyFont="1" applyFill="1" applyBorder="1" applyAlignment="1">
      <alignment horizontal="left" vertical="top"/>
    </xf>
    <xf numFmtId="0" fontId="4" fillId="5" borderId="2" xfId="0" applyFont="1" applyFill="1" applyBorder="1" applyAlignment="1">
      <alignment horizontal="left" vertical="top" wrapText="1"/>
    </xf>
    <xf numFmtId="165" fontId="4" fillId="5" borderId="2" xfId="0" applyNumberFormat="1" applyFont="1" applyFill="1" applyBorder="1" applyAlignment="1">
      <alignment horizontal="left" vertical="top"/>
    </xf>
    <xf numFmtId="18" fontId="4" fillId="5" borderId="2" xfId="0" applyNumberFormat="1" applyFont="1" applyFill="1" applyBorder="1" applyAlignment="1">
      <alignment horizontal="left" vertical="top"/>
    </xf>
    <xf numFmtId="0" fontId="4" fillId="5" borderId="5" xfId="0" applyFont="1" applyFill="1" applyBorder="1" applyAlignment="1">
      <alignment horizontal="left" vertical="top" wrapText="1"/>
    </xf>
    <xf numFmtId="0" fontId="4" fillId="5" borderId="5" xfId="0" applyFont="1" applyFill="1" applyBorder="1" applyAlignment="1">
      <alignment horizontal="left" vertical="top"/>
    </xf>
    <xf numFmtId="0" fontId="4" fillId="5" borderId="3" xfId="0" applyFont="1" applyFill="1" applyBorder="1" applyAlignment="1">
      <alignment horizontal="left" vertical="top" wrapText="1"/>
    </xf>
    <xf numFmtId="18" fontId="4" fillId="5" borderId="2" xfId="0" applyNumberFormat="1" applyFont="1" applyFill="1" applyBorder="1" applyAlignment="1">
      <alignment horizontal="left" vertical="top" wrapText="1"/>
    </xf>
    <xf numFmtId="165" fontId="4" fillId="5" borderId="2" xfId="0" applyNumberFormat="1" applyFont="1" applyFill="1" applyBorder="1" applyAlignment="1">
      <alignment horizontal="left" vertical="top" wrapText="1"/>
    </xf>
    <xf numFmtId="166" fontId="16" fillId="2" borderId="2" xfId="0" applyNumberFormat="1" applyFont="1" applyFill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17" fillId="7" borderId="2" xfId="0" applyFont="1" applyFill="1" applyBorder="1" applyAlignment="1">
      <alignment horizontal="left" vertical="top"/>
    </xf>
    <xf numFmtId="0" fontId="17" fillId="3" borderId="2" xfId="0" applyFont="1" applyFill="1" applyBorder="1" applyAlignment="1">
      <alignment horizontal="left" vertical="top"/>
    </xf>
    <xf numFmtId="0" fontId="17" fillId="8" borderId="2" xfId="0" applyFont="1" applyFill="1" applyBorder="1" applyAlignment="1">
      <alignment horizontal="left" vertical="top"/>
    </xf>
    <xf numFmtId="0" fontId="17" fillId="7" borderId="2" xfId="0" applyFont="1" applyFill="1" applyBorder="1" applyAlignment="1">
      <alignment horizontal="left" vertical="top" wrapText="1"/>
    </xf>
    <xf numFmtId="0" fontId="17" fillId="9" borderId="2" xfId="1" applyFont="1" applyFill="1" applyBorder="1" applyAlignment="1">
      <alignment horizontal="left" vertical="top" wrapText="1"/>
    </xf>
    <xf numFmtId="0" fontId="17" fillId="0" borderId="2" xfId="1" applyFont="1" applyBorder="1" applyAlignment="1">
      <alignment horizontal="left" vertical="top"/>
    </xf>
    <xf numFmtId="0" fontId="17" fillId="2" borderId="2" xfId="0" applyFont="1" applyFill="1" applyBorder="1" applyAlignment="1">
      <alignment horizontal="left" vertical="top"/>
    </xf>
    <xf numFmtId="0" fontId="17" fillId="2" borderId="2" xfId="0" applyFont="1" applyFill="1" applyBorder="1" applyAlignment="1">
      <alignment horizontal="left" vertical="top" wrapText="1"/>
    </xf>
    <xf numFmtId="164" fontId="17" fillId="2" borderId="2" xfId="0" applyNumberFormat="1" applyFont="1" applyFill="1" applyBorder="1" applyAlignment="1">
      <alignment horizontal="left" vertical="top"/>
    </xf>
    <xf numFmtId="0" fontId="25" fillId="2" borderId="2" xfId="0" applyFont="1" applyFill="1" applyBorder="1" applyAlignment="1">
      <alignment wrapText="1"/>
    </xf>
    <xf numFmtId="0" fontId="26" fillId="2" borderId="2" xfId="0" applyFont="1" applyFill="1" applyBorder="1"/>
    <xf numFmtId="165" fontId="26" fillId="2" borderId="2" xfId="0" applyNumberFormat="1" applyFont="1" applyFill="1" applyBorder="1" applyAlignment="1">
      <alignment horizontal="left"/>
    </xf>
    <xf numFmtId="164" fontId="26" fillId="2" borderId="2" xfId="0" applyNumberFormat="1" applyFont="1" applyFill="1" applyBorder="1"/>
    <xf numFmtId="0" fontId="26" fillId="2" borderId="2" xfId="0" applyFont="1" applyFill="1" applyBorder="1" applyAlignment="1">
      <alignment horizontal="left"/>
    </xf>
    <xf numFmtId="0" fontId="26" fillId="2" borderId="3" xfId="0" applyFont="1" applyFill="1" applyBorder="1" applyAlignment="1">
      <alignment horizontal="left"/>
    </xf>
    <xf numFmtId="0" fontId="27" fillId="0" borderId="0" xfId="0" applyFont="1" applyAlignment="1">
      <alignment horizontal="left"/>
    </xf>
    <xf numFmtId="0" fontId="26" fillId="2" borderId="2" xfId="0" applyFont="1" applyFill="1" applyBorder="1" applyAlignment="1">
      <alignment horizontal="left" wrapText="1"/>
    </xf>
    <xf numFmtId="18" fontId="25" fillId="2" borderId="2" xfId="0" applyNumberFormat="1" applyFont="1" applyFill="1" applyBorder="1" applyAlignment="1">
      <alignment horizontal="left"/>
    </xf>
    <xf numFmtId="0" fontId="25" fillId="2" borderId="2" xfId="0" applyFont="1" applyFill="1" applyBorder="1" applyAlignment="1">
      <alignment horizontal="left" wrapText="1"/>
    </xf>
    <xf numFmtId="164" fontId="26" fillId="2" borderId="2" xfId="0" applyNumberFormat="1" applyFont="1" applyFill="1" applyBorder="1" applyAlignment="1">
      <alignment horizontal="left"/>
    </xf>
    <xf numFmtId="0" fontId="3" fillId="7" borderId="2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18" fontId="4" fillId="0" borderId="2" xfId="0" applyNumberFormat="1" applyFont="1" applyBorder="1" applyAlignment="1">
      <alignment horizontal="left" vertical="top"/>
    </xf>
    <xf numFmtId="18" fontId="26" fillId="0" borderId="2" xfId="0" applyNumberFormat="1" applyFont="1" applyBorder="1" applyAlignment="1">
      <alignment horizontal="left"/>
    </xf>
    <xf numFmtId="0" fontId="26" fillId="0" borderId="2" xfId="0" applyFont="1" applyBorder="1" applyAlignment="1">
      <alignment horizontal="left"/>
    </xf>
    <xf numFmtId="0" fontId="26" fillId="0" borderId="2" xfId="0" applyFont="1" applyBorder="1" applyAlignment="1">
      <alignment horizontal="left" wrapText="1"/>
    </xf>
    <xf numFmtId="0" fontId="26" fillId="0" borderId="3" xfId="0" applyFont="1" applyBorder="1" applyAlignment="1">
      <alignment horizontal="left"/>
    </xf>
    <xf numFmtId="165" fontId="26" fillId="0" borderId="2" xfId="0" applyNumberFormat="1" applyFont="1" applyBorder="1" applyAlignment="1">
      <alignment horizontal="left"/>
    </xf>
    <xf numFmtId="0" fontId="3" fillId="8" borderId="2" xfId="0" applyFont="1" applyFill="1" applyBorder="1" applyAlignment="1">
      <alignment wrapText="1"/>
    </xf>
  </cellXfs>
  <cellStyles count="3">
    <cellStyle name="Hyperlink" xfId="2" builtinId="8"/>
    <cellStyle name="Normal" xfId="0" builtinId="0"/>
    <cellStyle name="Normal_Sheet1" xfId="1" xr:uid="{00000000-0005-0000-0000-000002000000}"/>
  </cellStyles>
  <dxfs count="4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6DCE4"/>
      <color rgb="FFF5E4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ora.boulahia-cuppens@polymtl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rpi.hamalian@concordia.ca" TargetMode="External"/><Relationship Id="rId13" Type="http://schemas.openxmlformats.org/officeDocument/2006/relationships/hyperlink" Target="mailto:louis.bherer@concordia.ca" TargetMode="External"/><Relationship Id="rId3" Type="http://schemas.openxmlformats.org/officeDocument/2006/relationships/hyperlink" Target="mailto:Nina.howe@concordia.ca" TargetMode="External"/><Relationship Id="rId7" Type="http://schemas.openxmlformats.org/officeDocument/2006/relationships/hyperlink" Target="mailto:marguerite.mendell@concordia.ca" TargetMode="External"/><Relationship Id="rId12" Type="http://schemas.openxmlformats.org/officeDocument/2006/relationships/hyperlink" Target="mailto:laura.collins@concordia.ca" TargetMode="External"/><Relationship Id="rId2" Type="http://schemas.openxmlformats.org/officeDocument/2006/relationships/hyperlink" Target="mailto:thesis@concordia.ca" TargetMode="External"/><Relationship Id="rId1" Type="http://schemas.openxmlformats.org/officeDocument/2006/relationships/hyperlink" Target="mailto:ann.english@concordia.ca" TargetMode="External"/><Relationship Id="rId6" Type="http://schemas.openxmlformats.org/officeDocument/2006/relationships/hyperlink" Target="mailto:calvin.kalman@concordia.ca" TargetMode="External"/><Relationship Id="rId11" Type="http://schemas.openxmlformats.org/officeDocument/2006/relationships/hyperlink" Target="mailto:Judith.Woodsworth@concordia.ca" TargetMode="External"/><Relationship Id="rId5" Type="http://schemas.openxmlformats.org/officeDocument/2006/relationships/hyperlink" Target="mailto:sushil.misra@concordia.ca" TargetMode="External"/><Relationship Id="rId10" Type="http://schemas.openxmlformats.org/officeDocument/2006/relationships/hyperlink" Target="mailto:lynn.hughes@concordia.ca" TargetMode="External"/><Relationship Id="rId4" Type="http://schemas.openxmlformats.org/officeDocument/2006/relationships/hyperlink" Target="mailto:miranda.crowdus@concordia.ca" TargetMode="External"/><Relationship Id="rId9" Type="http://schemas.openxmlformats.org/officeDocument/2006/relationships/hyperlink" Target="mailto:leslie.orr@concordia.ca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224"/>
  <sheetViews>
    <sheetView zoomScale="145" zoomScaleNormal="145" workbookViewId="0">
      <pane ySplit="1" topLeftCell="A192" activePane="bottomLeft" state="frozen"/>
      <selection pane="bottomLeft" activeCell="E209" sqref="E209"/>
      <selection activeCell="E1" sqref="E1"/>
    </sheetView>
  </sheetViews>
  <sheetFormatPr defaultRowHeight="15" customHeight="1"/>
  <cols>
    <col min="1" max="1" width="13.42578125" style="8" customWidth="1"/>
    <col min="2" max="2" width="28.85546875" style="2" customWidth="1"/>
    <col min="3" max="3" width="36.5703125" style="2" customWidth="1"/>
    <col min="4" max="4" width="20.85546875" style="2" customWidth="1"/>
    <col min="5" max="5" width="33.28515625" style="7" customWidth="1"/>
    <col min="6" max="6" width="12.7109375" style="5" customWidth="1"/>
    <col min="7" max="7" width="11.5703125" style="2" customWidth="1"/>
    <col min="8" max="8" width="17.28515625" style="47" customWidth="1"/>
    <col min="9" max="9" width="11.85546875" style="1" customWidth="1"/>
    <col min="10" max="10" width="21.7109375" style="1" customWidth="1"/>
    <col min="11" max="11" width="9.140625" style="1" customWidth="1"/>
    <col min="12" max="12" width="23.42578125" style="47" customWidth="1"/>
    <col min="13" max="13" width="15" style="1" customWidth="1"/>
    <col min="14" max="14" width="13.140625" style="1" hidden="1" customWidth="1"/>
    <col min="15" max="15" width="27.28515625" style="1" customWidth="1"/>
    <col min="16" max="16" width="12" style="4" customWidth="1"/>
    <col min="17" max="17" width="14.5703125" style="47" customWidth="1"/>
    <col min="18" max="18" width="20" style="1" customWidth="1"/>
    <col min="19" max="19" width="9.140625" style="1" customWidth="1"/>
    <col min="20" max="20" width="20.5703125" style="1" customWidth="1"/>
    <col min="21" max="21" width="10.5703125" style="1" customWidth="1"/>
    <col min="22" max="22" width="14.140625" style="2" hidden="1" customWidth="1"/>
    <col min="23" max="23" width="12.85546875" style="1" hidden="1" customWidth="1"/>
    <col min="24" max="24" width="12.42578125" style="1" hidden="1" customWidth="1"/>
    <col min="25" max="25" width="7.7109375" style="1" hidden="1" customWidth="1"/>
    <col min="26" max="26" width="8.28515625" style="1" hidden="1" customWidth="1"/>
    <col min="27" max="27" width="20.140625" style="47" customWidth="1"/>
    <col min="28" max="28" width="13.7109375" style="1" customWidth="1"/>
    <col min="29" max="29" width="34.140625" style="1" customWidth="1"/>
    <col min="30" max="30" width="9.140625" style="1"/>
    <col min="31" max="31" width="17.5703125" style="47" customWidth="1"/>
    <col min="32" max="32" width="14.5703125" style="1" customWidth="1"/>
    <col min="33" max="33" width="14" style="1" customWidth="1"/>
    <col min="34" max="34" width="9.140625" style="1"/>
    <col min="35" max="35" width="22.85546875" style="47" customWidth="1"/>
    <col min="36" max="36" width="11.5703125" style="1" customWidth="1"/>
    <col min="37" max="37" width="18.28515625" style="1" customWidth="1"/>
    <col min="38" max="38" width="19.5703125" style="1" customWidth="1"/>
    <col min="39" max="39" width="15.140625" style="47" customWidth="1"/>
    <col min="40" max="40" width="12" style="1" customWidth="1"/>
    <col min="41" max="41" width="16" style="1" customWidth="1"/>
    <col min="42" max="42" width="9.140625" style="1" customWidth="1"/>
    <col min="43" max="43" width="24.28515625" style="48" customWidth="1"/>
    <col min="44" max="44" width="24.28515625" style="47" customWidth="1"/>
    <col min="45" max="45" width="24.28515625" style="47" hidden="1" customWidth="1"/>
    <col min="46" max="46" width="35.85546875" style="47" customWidth="1"/>
    <col min="47" max="47" width="14.42578125" style="1" hidden="1" customWidth="1"/>
    <col min="48" max="48" width="15.85546875" style="1" hidden="1" customWidth="1"/>
    <col min="49" max="49" width="9.140625" style="1" hidden="1" customWidth="1"/>
    <col min="50" max="50" width="28.28515625" style="49" customWidth="1"/>
    <col min="51" max="51" width="9.140625" style="1" hidden="1" customWidth="1"/>
    <col min="52" max="52" width="19.140625" style="1" customWidth="1"/>
    <col min="53" max="53" width="9.140625" style="1" hidden="1" customWidth="1"/>
    <col min="54" max="54" width="19.28515625" style="1" customWidth="1"/>
    <col min="55" max="55" width="27.42578125" style="1" customWidth="1"/>
    <col min="56" max="56" width="27.5703125" style="3" customWidth="1"/>
    <col min="57" max="57" width="26.7109375" style="1" customWidth="1"/>
    <col min="58" max="16384" width="9.140625" style="1"/>
  </cols>
  <sheetData>
    <row r="1" spans="1:57" s="47" customFormat="1" ht="15" customHeight="1">
      <c r="A1" s="109" t="s">
        <v>0</v>
      </c>
      <c r="B1" s="109" t="s">
        <v>1</v>
      </c>
      <c r="C1" s="109" t="s">
        <v>2</v>
      </c>
      <c r="D1" s="109" t="s">
        <v>3</v>
      </c>
      <c r="E1" s="50" t="s">
        <v>4</v>
      </c>
      <c r="F1" s="110" t="s">
        <v>5</v>
      </c>
      <c r="G1" s="110" t="s">
        <v>6</v>
      </c>
      <c r="H1" s="109" t="s">
        <v>7</v>
      </c>
      <c r="I1" s="109" t="s">
        <v>8</v>
      </c>
      <c r="J1" s="109" t="s">
        <v>9</v>
      </c>
      <c r="K1" s="109" t="s">
        <v>10</v>
      </c>
      <c r="L1" s="109" t="s">
        <v>11</v>
      </c>
      <c r="M1" s="109" t="s">
        <v>12</v>
      </c>
      <c r="N1" s="109" t="s">
        <v>13</v>
      </c>
      <c r="O1" s="109" t="s">
        <v>14</v>
      </c>
      <c r="P1" s="111" t="s">
        <v>15</v>
      </c>
      <c r="Q1" s="109" t="s">
        <v>16</v>
      </c>
      <c r="R1" s="109" t="s">
        <v>17</v>
      </c>
      <c r="S1" s="109" t="s">
        <v>18</v>
      </c>
      <c r="T1" s="109" t="s">
        <v>19</v>
      </c>
      <c r="U1" s="109" t="s">
        <v>20</v>
      </c>
      <c r="V1" s="109" t="s">
        <v>21</v>
      </c>
      <c r="W1" s="109" t="s">
        <v>22</v>
      </c>
      <c r="X1" s="109" t="s">
        <v>23</v>
      </c>
      <c r="Y1" s="109" t="s">
        <v>24</v>
      </c>
      <c r="Z1" s="109" t="s">
        <v>25</v>
      </c>
      <c r="AA1" s="109" t="s">
        <v>26</v>
      </c>
      <c r="AB1" s="109" t="s">
        <v>27</v>
      </c>
      <c r="AC1" s="109" t="s">
        <v>28</v>
      </c>
      <c r="AD1" s="109" t="s">
        <v>29</v>
      </c>
      <c r="AE1" s="109" t="s">
        <v>30</v>
      </c>
      <c r="AF1" s="109" t="s">
        <v>31</v>
      </c>
      <c r="AG1" s="109" t="s">
        <v>32</v>
      </c>
      <c r="AH1" s="109" t="s">
        <v>33</v>
      </c>
      <c r="AI1" s="109" t="s">
        <v>34</v>
      </c>
      <c r="AJ1" s="109" t="s">
        <v>35</v>
      </c>
      <c r="AK1" s="109" t="s">
        <v>36</v>
      </c>
      <c r="AL1" s="109" t="s">
        <v>37</v>
      </c>
      <c r="AM1" s="109" t="s">
        <v>38</v>
      </c>
      <c r="AN1" s="109" t="s">
        <v>39</v>
      </c>
      <c r="AO1" s="109" t="s">
        <v>40</v>
      </c>
      <c r="AP1" s="109" t="s">
        <v>41</v>
      </c>
      <c r="AQ1" s="112" t="s">
        <v>42</v>
      </c>
      <c r="AR1" s="109" t="s">
        <v>43</v>
      </c>
      <c r="AS1" s="109" t="s">
        <v>44</v>
      </c>
      <c r="AT1" s="109" t="s">
        <v>45</v>
      </c>
      <c r="AU1" s="109" t="s">
        <v>46</v>
      </c>
      <c r="AV1" s="109" t="s">
        <v>47</v>
      </c>
      <c r="AW1" s="109" t="s">
        <v>48</v>
      </c>
      <c r="AX1" s="113" t="s">
        <v>49</v>
      </c>
      <c r="AY1" s="109" t="s">
        <v>50</v>
      </c>
      <c r="AZ1" s="109" t="s">
        <v>51</v>
      </c>
      <c r="BA1" s="109" t="s">
        <v>52</v>
      </c>
      <c r="BB1" s="109" t="s">
        <v>53</v>
      </c>
      <c r="BC1" s="109" t="s">
        <v>54</v>
      </c>
      <c r="BD1" s="50" t="s">
        <v>55</v>
      </c>
      <c r="BE1" s="114" t="s">
        <v>56</v>
      </c>
    </row>
    <row r="2" spans="1:57" ht="15" customHeight="1">
      <c r="A2" s="53" t="s">
        <v>57</v>
      </c>
      <c r="B2" s="61" t="s">
        <v>58</v>
      </c>
      <c r="C2" s="61" t="s">
        <v>59</v>
      </c>
      <c r="D2" s="61" t="s">
        <v>60</v>
      </c>
      <c r="E2" s="51">
        <v>45484</v>
      </c>
      <c r="F2" s="63">
        <v>0.54166666666666663</v>
      </c>
      <c r="G2" s="61" t="s">
        <v>61</v>
      </c>
      <c r="H2" s="115" t="s">
        <v>62</v>
      </c>
      <c r="I2" s="80" t="str">
        <f>IFERROR(VLOOKUP(H2,'Lookup Data'!A:D,2,FALSE),"")</f>
        <v/>
      </c>
      <c r="J2" s="116" t="str">
        <f>IFERROR(VLOOKUP(H2,'Lookup Data'!A:D,3,FALSE),"")</f>
        <v/>
      </c>
      <c r="K2" s="116" t="str">
        <f>IFERROR(VLOOKUP(H2,'Lookup Data'!A:D,4,FALSE),"")</f>
        <v/>
      </c>
      <c r="L2" s="115" t="s">
        <v>63</v>
      </c>
      <c r="M2" s="80">
        <f>IFERROR(VLOOKUP(L2,'Lookup Data'!A:B,2,),"")</f>
        <v>10119903</v>
      </c>
      <c r="N2" s="53"/>
      <c r="O2" s="80" t="str">
        <f>IFERROR(VLOOKUP(L2,'Lookup Data'!A:D,3,FALSE),"")</f>
        <v>Psychology</v>
      </c>
      <c r="P2" s="117" t="str">
        <f>IFERROR(VLOOKUP(L2,'Lookup Data'!A:D,4,FALSE),"")</f>
        <v>adam.radomsky@concordia.ca</v>
      </c>
      <c r="Q2" s="56"/>
      <c r="R2" s="80" t="str">
        <f>IFERROR(VLOOKUP(Q2,'Lookup Data'!A:D,2,FALSE),"")</f>
        <v/>
      </c>
      <c r="S2" s="116" t="str">
        <f>IF(N2="Co-Supervisor","Co-Supervisor","")</f>
        <v/>
      </c>
      <c r="T2" s="80" t="str">
        <f>IFERROR(VLOOKUP(Q2,'Lookup Data'!A:D,3,FALSE),"")</f>
        <v/>
      </c>
      <c r="U2" s="80" t="str">
        <f>IFERROR(VLOOKUP(Q2,'Lookup Data'!A:D,4,FALSE),"")</f>
        <v/>
      </c>
      <c r="V2" s="54"/>
      <c r="W2" s="53"/>
      <c r="X2" s="53"/>
      <c r="Y2" s="53"/>
      <c r="Z2" s="53"/>
      <c r="AA2" s="115" t="s">
        <v>64</v>
      </c>
      <c r="AB2" s="80" t="str">
        <f>IFERROR(VLOOKUP(AA2,'Lookup Data'!A:B,2,),"")</f>
        <v>N/A</v>
      </c>
      <c r="AC2" s="80" t="str">
        <f>IFERROR(VLOOKUP(AA2,'Lookup Data'!A:D,3,),"")</f>
        <v>Psychology</v>
      </c>
      <c r="AD2" s="80" t="str">
        <f>IFERROR(VLOOKUP(AA2,'Lookup Data'!A:D,4,FALSE),"")</f>
        <v>joyce.lui@concordia.ca</v>
      </c>
      <c r="AE2" s="115" t="s">
        <v>65</v>
      </c>
      <c r="AF2" s="80" t="str">
        <f>IFERROR(VLOOKUP(AE2,'Lookup Data'!A:D,2,),"")</f>
        <v/>
      </c>
      <c r="AG2" s="80" t="str">
        <f>IFERROR(VLOOKUP(AE2,'Lookup Data'!A:D,3,),"")</f>
        <v/>
      </c>
      <c r="AH2" s="80" t="str">
        <f>IFERROR(VLOOKUP(AE2,'Lookup Data'!A:D,4,FALSE),"")</f>
        <v/>
      </c>
      <c r="AI2" s="115" t="s">
        <v>66</v>
      </c>
      <c r="AJ2" s="80">
        <f>IFERROR(VLOOKUP(AI2,'Lookup Data'!A:D,2,),"")</f>
        <v>20472611</v>
      </c>
      <c r="AK2" s="80" t="str">
        <f>IFERROR(VLOOKUP(AI2,'Lookup Data'!A:D,3,),"")</f>
        <v>Psychology</v>
      </c>
      <c r="AL2" s="80" t="str">
        <f>IFERROR(VLOOKUP(AI2,'Lookup Data'!A:D,4,FALSE),"")</f>
        <v>andrew.ryder@concordia.ca</v>
      </c>
      <c r="AM2" s="56"/>
      <c r="AN2" s="53"/>
      <c r="AO2" s="53"/>
      <c r="AP2" s="53"/>
      <c r="AQ2" s="118" t="s">
        <v>67</v>
      </c>
      <c r="AR2" s="115" t="s">
        <v>60</v>
      </c>
      <c r="AS2" s="56"/>
      <c r="AT2" s="115" t="s">
        <v>62</v>
      </c>
      <c r="AU2" s="53"/>
      <c r="AV2" s="53"/>
      <c r="AW2" s="53"/>
      <c r="AX2" s="113" t="str">
        <f>IFERROR(VLOOKUP(D2,'Lookup Data'!N$2:O$35,2,),"")</f>
        <v>Psychology</v>
      </c>
      <c r="AY2" s="116" t="str">
        <f>IFERROR(IF(VLOOKUP(AX2,'Lookup Data'!I$2:J$29,2,TRUE)="","",VLOOKUP(AX2,'Lookup Data'!I$2:J$29,2,TRUE)),"")</f>
        <v>Department of</v>
      </c>
      <c r="AZ2" s="116" t="str">
        <f>IFERROR(IF(VLOOKUP(AX2,'Lookup Data'!I$2:K$29,3,TRUE)="","",VLOOKUP(AX2,'Lookup Data'!I$2:K$29,3,TRUE)),"")</f>
        <v>Andrew Chapman</v>
      </c>
      <c r="BA2" s="116" t="str">
        <f>IFERROR(IF(VLOOKUP(AX2,'Lookup Data'!I$2:M$29,5,TRUE)="","",VLOOKUP(AX2,'Lookup Data'!I$2:M$29,5,TRUE)),"")</f>
        <v/>
      </c>
      <c r="BB2" s="116" t="str">
        <f>IFERROR(IF(VLOOKUP(AX2,'Lookup Data'!I$2:L$29,4,TRUE)="","",VLOOKUP(AX2,'Lookup Data'!I$2:L$29,4,TRUE)),"")</f>
        <v>Faculty of Arts and Science</v>
      </c>
      <c r="BC2" s="116" t="str">
        <f ca="1">IFERROR(VLOOKUP(BB2,'Lookup Data'!F$2:'Lookup Data'!F$6:G550,2,),"")</f>
        <v>Pascale Sicotte</v>
      </c>
      <c r="BD2" s="103">
        <f>(E2-7)</f>
        <v>45477</v>
      </c>
      <c r="BE2" s="119" t="str">
        <f>CONCATENATE(P2,"; ",U2,"; ",Z2,"; ",AD2,"; ",AH2,"; ",AL2,"; ",AS2,"; ",AP2)</f>
        <v xml:space="preserve">adam.radomsky@concordia.ca; ; ; joyce.lui@concordia.ca; ; andrew.ryder@concordia.ca; ; </v>
      </c>
    </row>
    <row r="3" spans="1:57" ht="15" customHeight="1">
      <c r="A3" s="53" t="s">
        <v>57</v>
      </c>
      <c r="B3" s="61" t="s">
        <v>68</v>
      </c>
      <c r="C3" s="61" t="s">
        <v>69</v>
      </c>
      <c r="D3" s="61" t="s">
        <v>70</v>
      </c>
      <c r="E3" s="51">
        <v>45489</v>
      </c>
      <c r="F3" s="63">
        <v>0.54166666666666663</v>
      </c>
      <c r="G3" s="61" t="s">
        <v>61</v>
      </c>
      <c r="H3" s="115" t="s">
        <v>62</v>
      </c>
      <c r="I3" s="80" t="str">
        <f>IFERROR(VLOOKUP(H3,'Lookup Data'!A:D,2,FALSE),"")</f>
        <v/>
      </c>
      <c r="J3" s="116" t="str">
        <f>IFERROR(VLOOKUP(H3,'Lookup Data'!A:D,3,FALSE),"")</f>
        <v/>
      </c>
      <c r="K3" s="116" t="str">
        <f>IFERROR(VLOOKUP(H3,'Lookup Data'!A:D,4,FALSE),"")</f>
        <v/>
      </c>
      <c r="L3" s="115" t="s">
        <v>71</v>
      </c>
      <c r="M3" s="80">
        <f>IFERROR(VLOOKUP(L3,'Lookup Data'!A:B,2,),"")</f>
        <v>10158520</v>
      </c>
      <c r="N3" s="53"/>
      <c r="O3" s="80" t="str">
        <f>IFERROR(VLOOKUP(L3,'Lookup Data'!A:D,3,FALSE),"")</f>
        <v>Biology</v>
      </c>
      <c r="P3" s="117" t="str">
        <f>IFERROR(VLOOKUP(L3,'Lookup Data'!A:D,4,FALSE),"")</f>
        <v>david.walsh@concordia.ca</v>
      </c>
      <c r="Q3" s="56"/>
      <c r="R3" s="80" t="str">
        <f>IFERROR(VLOOKUP(Q3,'Lookup Data'!A:D,2,FALSE),"")</f>
        <v/>
      </c>
      <c r="S3" s="116" t="str">
        <f>IF(N3="Co-Supervisor","Co-Supervisor","")</f>
        <v/>
      </c>
      <c r="T3" s="80" t="str">
        <f>IFERROR(VLOOKUP(Q3,'Lookup Data'!A:D,3,FALSE),"")</f>
        <v/>
      </c>
      <c r="U3" s="80" t="str">
        <f>IFERROR(VLOOKUP(Q3,'Lookup Data'!A:D,4,FALSE),"")</f>
        <v/>
      </c>
      <c r="V3" s="54"/>
      <c r="W3" s="53"/>
      <c r="X3" s="53"/>
      <c r="Y3" s="53"/>
      <c r="Z3" s="53"/>
      <c r="AA3" s="115" t="s">
        <v>72</v>
      </c>
      <c r="AB3" s="80">
        <f>IFERROR(VLOOKUP(AA3,'Lookup Data'!A:B,2,),"")</f>
        <v>10114648</v>
      </c>
      <c r="AC3" s="80" t="str">
        <f>IFERROR(VLOOKUP(AA3,'Lookup Data'!A:D,3,),"")</f>
        <v>Biology</v>
      </c>
      <c r="AD3" s="80" t="str">
        <f>IFERROR(VLOOKUP(AA3,'Lookup Data'!A:D,4,FALSE),"")</f>
        <v>daya.dayanandan@concordia.ca</v>
      </c>
      <c r="AE3" s="115" t="s">
        <v>73</v>
      </c>
      <c r="AF3" s="80" t="str">
        <f>IFERROR(VLOOKUP(AE3,'Lookup Data'!A:D,2,),"")</f>
        <v/>
      </c>
      <c r="AG3" s="80" t="str">
        <f>IFERROR(VLOOKUP(AE3,'Lookup Data'!A:D,3,),"")</f>
        <v/>
      </c>
      <c r="AH3" s="80" t="str">
        <f>IFERROR(VLOOKUP(AE3,'Lookup Data'!A:D,4,FALSE),"")</f>
        <v/>
      </c>
      <c r="AI3" s="115" t="s">
        <v>74</v>
      </c>
      <c r="AJ3" s="80">
        <f>IFERROR(VLOOKUP(AI3,'Lookup Data'!A:D,2,),"")</f>
        <v>10178162</v>
      </c>
      <c r="AK3" s="80" t="str">
        <f>IFERROR(VLOOKUP(AI3,'Lookup Data'!A:D,3,),"")</f>
        <v>Biology</v>
      </c>
      <c r="AL3" s="80" t="str">
        <f>IFERROR(VLOOKUP(AI3,'Lookup Data'!A:D,4,FALSE),"")</f>
        <v>jp.lessard@concordia.ca</v>
      </c>
      <c r="AM3" s="56"/>
      <c r="AN3" s="53"/>
      <c r="AO3" s="53"/>
      <c r="AP3" s="53"/>
      <c r="AQ3" s="118" t="s">
        <v>75</v>
      </c>
      <c r="AR3" s="115" t="s">
        <v>76</v>
      </c>
      <c r="AS3" s="56"/>
      <c r="AT3" s="115" t="s">
        <v>62</v>
      </c>
      <c r="AU3" s="53"/>
      <c r="AV3" s="53"/>
      <c r="AW3" s="53"/>
      <c r="AX3" s="113" t="str">
        <f>IFERROR(VLOOKUP(D3,'Lookup Data'!N$2:O$35,2,),"")</f>
        <v>Biology</v>
      </c>
      <c r="AY3" s="116" t="str">
        <f>IFERROR(IF(VLOOKUP(AX3,'Lookup Data'!I$2:J$29,2,TRUE)="","",VLOOKUP(AX3,'Lookup Data'!I$2:J$29,2,TRUE)),"")</f>
        <v>Department of</v>
      </c>
      <c r="AZ3" s="116" t="str">
        <f>IFERROR(IF(VLOOKUP(AX3,'Lookup Data'!I$2:K$29,3,TRUE)="","",VLOOKUP(AX3,'Lookup Data'!I$2:K$29,3,TRUE)),"")</f>
        <v>Robert Weladji</v>
      </c>
      <c r="BA3" s="116" t="str">
        <f>IFERROR(IF(VLOOKUP(AX3,'Lookup Data'!I$2:M$29,5,TRUE)="","",VLOOKUP(AX3,'Lookup Data'!I$2:M$29,5,TRUE)),"")</f>
        <v/>
      </c>
      <c r="BB3" s="116" t="str">
        <f>IFERROR(IF(VLOOKUP(AX3,'Lookup Data'!I$2:L$29,4,TRUE)="","",VLOOKUP(AX3,'Lookup Data'!I$2:L$29,4,TRUE)),"")</f>
        <v>Faculty of Arts and Science</v>
      </c>
      <c r="BC3" s="116" t="str">
        <f ca="1">IFERROR(VLOOKUP(BB3,'Lookup Data'!F$2:'Lookup Data'!F$6:G551,2,),"")</f>
        <v>Pascale Sicotte</v>
      </c>
      <c r="BD3" s="103">
        <f>(E3-7)</f>
        <v>45482</v>
      </c>
      <c r="BE3" s="119" t="str">
        <f>CONCATENATE(P3,"; ",U3,"; ",Z3,"; ",AD3,"; ",AH3,"; ",AL3,"; ",AS3,"; ",AP3)</f>
        <v xml:space="preserve">david.walsh@concordia.ca; ; ; daya.dayanandan@concordia.ca; ; jp.lessard@concordia.ca; ; </v>
      </c>
    </row>
    <row r="4" spans="1:57" ht="15" customHeight="1">
      <c r="A4" s="53" t="s">
        <v>57</v>
      </c>
      <c r="B4" s="61" t="s">
        <v>77</v>
      </c>
      <c r="C4" s="61" t="s">
        <v>78</v>
      </c>
      <c r="D4" s="61" t="s">
        <v>79</v>
      </c>
      <c r="E4" s="51">
        <v>45491</v>
      </c>
      <c r="F4" s="63">
        <v>0.41666666666666669</v>
      </c>
      <c r="G4" s="61" t="s">
        <v>61</v>
      </c>
      <c r="H4" s="115" t="s">
        <v>62</v>
      </c>
      <c r="I4" s="80" t="str">
        <f>IFERROR(VLOOKUP(H4,'Lookup Data'!A:D,2,FALSE),"")</f>
        <v/>
      </c>
      <c r="J4" s="116" t="str">
        <f>IFERROR(VLOOKUP(H4,'Lookup Data'!A:D,3,FALSE),"")</f>
        <v/>
      </c>
      <c r="K4" s="116" t="str">
        <f>IFERROR(VLOOKUP(H4,'Lookup Data'!A:D,4,FALSE),"")</f>
        <v/>
      </c>
      <c r="L4" s="115" t="s">
        <v>80</v>
      </c>
      <c r="M4" s="80">
        <f>IFERROR(VLOOKUP(L4,'Lookup Data'!A:B,2,),"")</f>
        <v>10122995</v>
      </c>
      <c r="N4" s="53"/>
      <c r="O4" s="80" t="str">
        <f>IFERROR(VLOOKUP(L4,'Lookup Data'!A:D,3,FALSE),"")</f>
        <v>Concordia Institute for Information and Systems Engineering</v>
      </c>
      <c r="P4" s="117" t="str">
        <f>IFERROR(VLOOKUP(L4,'Lookup Data'!A:D,4,FALSE),"")</f>
        <v>roch.glitho@concordia.ca</v>
      </c>
      <c r="Q4" s="56"/>
      <c r="R4" s="80" t="str">
        <f>IFERROR(VLOOKUP(Q4,'Lookup Data'!A:D,2,FALSE),"")</f>
        <v/>
      </c>
      <c r="S4" s="116" t="str">
        <f>IF(N4="Co-Supervisor","Co-Supervisor","")</f>
        <v/>
      </c>
      <c r="T4" s="80" t="str">
        <f>IFERROR(VLOOKUP(Q4,'Lookup Data'!A:D,3,FALSE),"")</f>
        <v/>
      </c>
      <c r="U4" s="80" t="str">
        <f>IFERROR(VLOOKUP(Q4,'Lookup Data'!A:D,4,FALSE),"")</f>
        <v/>
      </c>
      <c r="V4" s="54"/>
      <c r="W4" s="53"/>
      <c r="X4" s="53"/>
      <c r="Y4" s="53"/>
      <c r="Z4" s="53"/>
      <c r="AA4" s="115" t="s">
        <v>81</v>
      </c>
      <c r="AB4" s="80">
        <f>IFERROR(VLOOKUP(AA4,'Lookup Data'!A:B,2,),"")</f>
        <v>22854988</v>
      </c>
      <c r="AC4" s="80" t="str">
        <f>IFERROR(VLOOKUP(AA4,'Lookup Data'!A:D,3,),"")</f>
        <v>Electrical and Computer Engineering</v>
      </c>
      <c r="AD4" s="80" t="str">
        <f>IFERROR(VLOOKUP(AA4,'Lookup Data'!A:D,4,FALSE),"")</f>
        <v>anjali.agarwal@concordia.ca</v>
      </c>
      <c r="AE4" s="115" t="s">
        <v>82</v>
      </c>
      <c r="AF4" s="80">
        <f>IFERROR(VLOOKUP(AE4,'Lookup Data'!A:D,2,),"")</f>
        <v>25797705</v>
      </c>
      <c r="AG4" s="80" t="str">
        <f>IFERROR(VLOOKUP(AE4,'Lookup Data'!A:D,3,),"")</f>
        <v>Concordia Institute for Information and Systems Engineering</v>
      </c>
      <c r="AH4" s="80" t="str">
        <f>IFERROR(VLOOKUP(AE4,'Lookup Data'!A:D,4,FALSE),"")</f>
        <v>chadi.assi@concordia.ca</v>
      </c>
      <c r="AI4" s="115" t="s">
        <v>83</v>
      </c>
      <c r="AJ4" s="80">
        <f>IFERROR(VLOOKUP(AI4,'Lookup Data'!A:D,2,),"")</f>
        <v>10141810</v>
      </c>
      <c r="AK4" s="80" t="str">
        <f>IFERROR(VLOOKUP(AI4,'Lookup Data'!A:D,3,),"")</f>
        <v>Concordia Institute for Information and Systems Engineering</v>
      </c>
      <c r="AL4" s="80" t="str">
        <f>IFERROR(VLOOKUP(AI4,'Lookup Data'!A:D,4,FALSE),"")</f>
        <v>jamal.bentahar@concordia.ca</v>
      </c>
      <c r="AM4" s="56"/>
      <c r="AN4" s="53"/>
      <c r="AO4" s="53"/>
      <c r="AP4" s="53"/>
      <c r="AQ4" s="118" t="s">
        <v>84</v>
      </c>
      <c r="AR4" s="115" t="s">
        <v>85</v>
      </c>
      <c r="AS4" s="56"/>
      <c r="AT4" s="115" t="s">
        <v>62</v>
      </c>
      <c r="AU4" s="53"/>
      <c r="AV4" s="53"/>
      <c r="AW4" s="53"/>
      <c r="AX4" s="113" t="str">
        <f>IFERROR(VLOOKUP(D4,'Lookup Data'!N$2:O$35,2,),"")</f>
        <v/>
      </c>
      <c r="AY4" s="116" t="str">
        <f>IFERROR(IF(VLOOKUP(AX4,'Lookup Data'!I$2:J$29,2,TRUE)="","",VLOOKUP(AX4,'Lookup Data'!I$2:J$29,2,TRUE)),"")</f>
        <v/>
      </c>
      <c r="AZ4" s="116" t="str">
        <f>IFERROR(IF(VLOOKUP(AX4,'Lookup Data'!I$2:K$29,3,TRUE)="","",VLOOKUP(AX4,'Lookup Data'!I$2:K$29,3,TRUE)),"")</f>
        <v/>
      </c>
      <c r="BA4" s="116" t="str">
        <f>IFERROR(IF(VLOOKUP(AX4,'Lookup Data'!I$2:M$29,5,TRUE)="","",VLOOKUP(AX4,'Lookup Data'!I$2:M$29,5,TRUE)),"")</f>
        <v/>
      </c>
      <c r="BB4" s="116" t="str">
        <f>IFERROR(IF(VLOOKUP(AX4,'Lookup Data'!I$2:L$29,4,TRUE)="","",VLOOKUP(AX4,'Lookup Data'!I$2:L$29,4,TRUE)),"")</f>
        <v/>
      </c>
      <c r="BC4" s="116" t="str">
        <f ca="1">IFERROR(VLOOKUP(BB4,'Lookup Data'!F$2:'Lookup Data'!F$6:G561,2,),"")</f>
        <v/>
      </c>
      <c r="BD4" s="103">
        <f>(E4-7)</f>
        <v>45484</v>
      </c>
      <c r="BE4" s="119" t="str">
        <f>CONCATENATE(P4,"; ",U4,"; ",Z4,"; ",AD4,"; ",AH4,"; ",AL4,"; ",AS4,"; ",AP4)</f>
        <v xml:space="preserve">roch.glitho@concordia.ca; ; ; anjali.agarwal@concordia.ca; chadi.assi@concordia.ca; jamal.bentahar@concordia.ca; ; </v>
      </c>
    </row>
    <row r="5" spans="1:57" ht="15" customHeight="1">
      <c r="A5" s="53" t="s">
        <v>57</v>
      </c>
      <c r="B5" s="61" t="s">
        <v>86</v>
      </c>
      <c r="C5" s="61" t="s">
        <v>87</v>
      </c>
      <c r="D5" s="61" t="s">
        <v>60</v>
      </c>
      <c r="E5" s="51">
        <v>45491</v>
      </c>
      <c r="F5" s="63">
        <v>0.5625</v>
      </c>
      <c r="G5" s="61" t="s">
        <v>62</v>
      </c>
      <c r="H5" s="115" t="s">
        <v>62</v>
      </c>
      <c r="I5" s="80" t="str">
        <f>IFERROR(VLOOKUP(H5,'Lookup Data'!A:D,2,FALSE),"")</f>
        <v/>
      </c>
      <c r="J5" s="116" t="str">
        <f>IFERROR(VLOOKUP(H5,'Lookup Data'!A:D,3,FALSE),"")</f>
        <v/>
      </c>
      <c r="K5" s="116" t="str">
        <f>IFERROR(VLOOKUP(H5,'Lookup Data'!A:D,4,FALSE),"")</f>
        <v/>
      </c>
      <c r="L5" s="115" t="s">
        <v>88</v>
      </c>
      <c r="M5" s="80">
        <f>IFERROR(VLOOKUP(L5,'Lookup Data'!A:B,2,),"")</f>
        <v>23921905</v>
      </c>
      <c r="N5" s="53"/>
      <c r="O5" s="80" t="str">
        <f>IFERROR(VLOOKUP(L5,'Lookup Data'!A:D,3,FALSE),"")</f>
        <v>Psychology</v>
      </c>
      <c r="P5" s="117" t="str">
        <f>IFERROR(VLOOKUP(L5,'Lookup Data'!A:D,4,FALSE),"")</f>
        <v>roisin.oconnor@concordia.ca</v>
      </c>
      <c r="Q5" s="56"/>
      <c r="R5" s="80" t="str">
        <f>IFERROR(VLOOKUP(Q5,'Lookup Data'!A:D,2,FALSE),"")</f>
        <v/>
      </c>
      <c r="S5" s="116" t="str">
        <f>IF(N5="Co-Supervisor","Co-Supervisor","")</f>
        <v/>
      </c>
      <c r="T5" s="80" t="str">
        <f>IFERROR(VLOOKUP(Q5,'Lookup Data'!A:D,3,FALSE),"")</f>
        <v/>
      </c>
      <c r="U5" s="80" t="str">
        <f>IFERROR(VLOOKUP(Q5,'Lookup Data'!A:D,4,FALSE),"")</f>
        <v/>
      </c>
      <c r="V5" s="54"/>
      <c r="W5" s="53"/>
      <c r="X5" s="53"/>
      <c r="Y5" s="53"/>
      <c r="Z5" s="53"/>
      <c r="AA5" s="115" t="s">
        <v>89</v>
      </c>
      <c r="AB5" s="80" t="str">
        <f>IFERROR(VLOOKUP(AA5,'Lookup Data'!A:B,2,),"")</f>
        <v>10034525</v>
      </c>
      <c r="AC5" s="80" t="str">
        <f>IFERROR(VLOOKUP(AA5,'Lookup Data'!A:D,3,),"")</f>
        <v>Psychology</v>
      </c>
      <c r="AD5" s="80" t="str">
        <f>IFERROR(VLOOKUP(AA5,'Lookup Data'!A:D,4,FALSE),"")</f>
        <v>norman.segalowitz@concordia.ca</v>
      </c>
      <c r="AE5" s="115" t="s">
        <v>90</v>
      </c>
      <c r="AF5" s="80">
        <f>IFERROR(VLOOKUP(AE5,'Lookup Data'!A:D,2,),"")</f>
        <v>10058947</v>
      </c>
      <c r="AG5" s="80" t="str">
        <f>IFERROR(VLOOKUP(AE5,'Lookup Data'!A:D,3,),"")</f>
        <v>Psychology</v>
      </c>
      <c r="AH5" s="80" t="str">
        <f>IFERROR(VLOOKUP(AE5,'Lookup Data'!A:D,4,FALSE),"")</f>
        <v>dale.stack@concordia.ca</v>
      </c>
      <c r="AI5" s="115" t="s">
        <v>66</v>
      </c>
      <c r="AJ5" s="80">
        <f>IFERROR(VLOOKUP(AI5,'Lookup Data'!A:D,2,),"")</f>
        <v>20472611</v>
      </c>
      <c r="AK5" s="80" t="str">
        <f>IFERROR(VLOOKUP(AI5,'Lookup Data'!A:D,3,),"")</f>
        <v>Psychology</v>
      </c>
      <c r="AL5" s="80" t="str">
        <f>IFERROR(VLOOKUP(AI5,'Lookup Data'!A:D,4,FALSE),"")</f>
        <v>andrew.ryder@concordia.ca</v>
      </c>
      <c r="AM5" s="56"/>
      <c r="AN5" s="53"/>
      <c r="AO5" s="53"/>
      <c r="AP5" s="53"/>
      <c r="AQ5" s="118" t="s">
        <v>91</v>
      </c>
      <c r="AR5" s="115" t="s">
        <v>60</v>
      </c>
      <c r="AS5" s="56"/>
      <c r="AT5" s="115" t="s">
        <v>62</v>
      </c>
      <c r="AU5" s="53"/>
      <c r="AV5" s="53"/>
      <c r="AW5" s="53"/>
      <c r="AX5" s="113" t="str">
        <f>IFERROR(VLOOKUP(D5,'Lookup Data'!N$2:O$35,2,),"")</f>
        <v>Psychology</v>
      </c>
      <c r="AY5" s="116" t="str">
        <f>IFERROR(IF(VLOOKUP(AX5,'Lookup Data'!I$2:J$29,2,TRUE)="","",VLOOKUP(AX5,'Lookup Data'!I$2:J$29,2,TRUE)),"")</f>
        <v>Department of</v>
      </c>
      <c r="AZ5" s="116" t="str">
        <f>IFERROR(IF(VLOOKUP(AX5,'Lookup Data'!I$2:K$29,3,TRUE)="","",VLOOKUP(AX5,'Lookup Data'!I$2:K$29,3,TRUE)),"")</f>
        <v>Andrew Chapman</v>
      </c>
      <c r="BA5" s="116" t="str">
        <f>IFERROR(IF(VLOOKUP(AX5,'Lookup Data'!I$2:M$29,5,TRUE)="","",VLOOKUP(AX5,'Lookup Data'!I$2:M$29,5,TRUE)),"")</f>
        <v/>
      </c>
      <c r="BB5" s="116" t="str">
        <f>IFERROR(IF(VLOOKUP(AX5,'Lookup Data'!I$2:L$29,4,TRUE)="","",VLOOKUP(AX5,'Lookup Data'!I$2:L$29,4,TRUE)),"")</f>
        <v>Faculty of Arts and Science</v>
      </c>
      <c r="BC5" s="116" t="str">
        <f ca="1">IFERROR(VLOOKUP(BB5,'Lookup Data'!F$2:'Lookup Data'!F$6:G560,2,),"")</f>
        <v>Pascale Sicotte</v>
      </c>
      <c r="BD5" s="103">
        <f>(E5-7)</f>
        <v>45484</v>
      </c>
      <c r="BE5" s="119" t="str">
        <f>CONCATENATE(P5,"; ",U5,"; ",Z5,"; ",AD5,"; ",AH5,"; ",AL5,"; ",AS5,"; ",AP5)</f>
        <v xml:space="preserve">roisin.oconnor@concordia.ca; ; ; norman.segalowitz@concordia.ca; dale.stack@concordia.ca; andrew.ryder@concordia.ca; ; </v>
      </c>
    </row>
    <row r="6" spans="1:57" ht="15" customHeight="1">
      <c r="A6" s="53" t="s">
        <v>57</v>
      </c>
      <c r="B6" s="61" t="s">
        <v>92</v>
      </c>
      <c r="C6" s="61" t="s">
        <v>93</v>
      </c>
      <c r="D6" s="61" t="s">
        <v>94</v>
      </c>
      <c r="E6" s="51">
        <v>45492</v>
      </c>
      <c r="F6" s="63">
        <v>0.41666666666666669</v>
      </c>
      <c r="G6" s="61" t="s">
        <v>62</v>
      </c>
      <c r="H6" s="115" t="s">
        <v>62</v>
      </c>
      <c r="I6" s="80" t="str">
        <f>IFERROR(VLOOKUP(H6,'Lookup Data'!A:D,2,FALSE),"")</f>
        <v/>
      </c>
      <c r="J6" s="116" t="str">
        <f>IFERROR(VLOOKUP(H6,'Lookup Data'!A:D,3,FALSE),"")</f>
        <v/>
      </c>
      <c r="K6" s="116" t="str">
        <f>IFERROR(VLOOKUP(H6,'Lookup Data'!A:D,4,FALSE),"")</f>
        <v/>
      </c>
      <c r="L6" s="115" t="s">
        <v>95</v>
      </c>
      <c r="M6" s="80">
        <f>IFERROR(VLOOKUP(L6,'Lookup Data'!A:B,2,),"")</f>
        <v>20108247</v>
      </c>
      <c r="N6" s="53"/>
      <c r="O6" s="80" t="str">
        <f>IFERROR(VLOOKUP(L6,'Lookup Data'!A:D,3,FALSE),"")</f>
        <v>Accountancy</v>
      </c>
      <c r="P6" s="117" t="str">
        <f>IFERROR(VLOOKUP(L6,'Lookup Data'!A:D,4,FALSE),"")</f>
        <v>li.yao@concordia.ca</v>
      </c>
      <c r="Q6" s="56"/>
      <c r="R6" s="80" t="str">
        <f>IFERROR(VLOOKUP(Q6,'Lookup Data'!A:D,2,FALSE),"")</f>
        <v/>
      </c>
      <c r="S6" s="116" t="str">
        <f>IF(N6="Co-Supervisor","Co-Supervisor","")</f>
        <v/>
      </c>
      <c r="T6" s="80" t="str">
        <f>IFERROR(VLOOKUP(Q6,'Lookup Data'!A:D,3,FALSE),"")</f>
        <v/>
      </c>
      <c r="U6" s="80" t="str">
        <f>IFERROR(VLOOKUP(Q6,'Lookup Data'!A:D,4,FALSE),"")</f>
        <v/>
      </c>
      <c r="V6" s="54"/>
      <c r="W6" s="53"/>
      <c r="X6" s="53"/>
      <c r="Y6" s="53"/>
      <c r="Z6" s="53"/>
      <c r="AA6" s="115" t="s">
        <v>96</v>
      </c>
      <c r="AB6" s="80" t="str">
        <f>IFERROR(VLOOKUP(AA6,'Lookup Data'!A:B,2,),"")</f>
        <v/>
      </c>
      <c r="AC6" s="80" t="str">
        <f>IFERROR(VLOOKUP(AA6,'Lookup Data'!A:D,3,),"")</f>
        <v/>
      </c>
      <c r="AD6" s="80" t="str">
        <f>IFERROR(VLOOKUP(AA6,'Lookup Data'!A:D,4,FALSE),"")</f>
        <v/>
      </c>
      <c r="AE6" s="115" t="s">
        <v>97</v>
      </c>
      <c r="AF6" s="80">
        <f>IFERROR(VLOOKUP(AE6,'Lookup Data'!A:D,2,),"")</f>
        <v>10116136</v>
      </c>
      <c r="AG6" s="80" t="str">
        <f>IFERROR(VLOOKUP(AE6,'Lookup Data'!A:D,3,),"")</f>
        <v>Accountancy</v>
      </c>
      <c r="AH6" s="80" t="str">
        <f>IFERROR(VLOOKUP(AE6,'Lookup Data'!A:D,4,FALSE),"")</f>
        <v>michel.magnan@concordia.ca</v>
      </c>
      <c r="AI6" s="115" t="s">
        <v>98</v>
      </c>
      <c r="AJ6" s="80">
        <f>IFERROR(VLOOKUP(AI6,'Lookup Data'!A:D,2,),"")</f>
        <v>0</v>
      </c>
      <c r="AK6" s="80" t="str">
        <f>IFERROR(VLOOKUP(AI6,'Lookup Data'!A:D,3,),"")</f>
        <v xml:space="preserve">Desautels Faculty of Management - Department of Accounting - McGill University 
</v>
      </c>
      <c r="AL6" s="80">
        <f>IFERROR(VLOOKUP(AI6,'Lookup Data'!A:D,4,FALSE),"")</f>
        <v>0</v>
      </c>
      <c r="AM6" s="56"/>
      <c r="AN6" s="53"/>
      <c r="AO6" s="53"/>
      <c r="AP6" s="53"/>
      <c r="AQ6" s="118" t="s">
        <v>99</v>
      </c>
      <c r="AR6" s="115" t="s">
        <v>100</v>
      </c>
      <c r="AS6" s="56"/>
      <c r="AT6" s="115" t="s">
        <v>62</v>
      </c>
      <c r="AU6" s="53"/>
      <c r="AV6" s="53"/>
      <c r="AW6" s="53"/>
      <c r="AX6" s="113" t="str">
        <f>IFERROR(VLOOKUP(D6,'Lookup Data'!N$2:O$35,2,),"")</f>
        <v/>
      </c>
      <c r="AY6" s="116" t="str">
        <f>IFERROR(IF(VLOOKUP(AX6,'Lookup Data'!I$2:J$29,2,TRUE)="","",VLOOKUP(AX6,'Lookup Data'!I$2:J$29,2,TRUE)),"")</f>
        <v/>
      </c>
      <c r="AZ6" s="116" t="str">
        <f>IFERROR(IF(VLOOKUP(AX6,'Lookup Data'!I$2:K$29,3,TRUE)="","",VLOOKUP(AX6,'Lookup Data'!I$2:K$29,3,TRUE)),"")</f>
        <v/>
      </c>
      <c r="BA6" s="116" t="str">
        <f>IFERROR(IF(VLOOKUP(AX6,'Lookup Data'!I$2:M$29,5,TRUE)="","",VLOOKUP(AX6,'Lookup Data'!I$2:M$29,5,TRUE)),"")</f>
        <v/>
      </c>
      <c r="BB6" s="116" t="str">
        <f>IFERROR(IF(VLOOKUP(AX6,'Lookup Data'!I$2:L$29,4,TRUE)="","",VLOOKUP(AX6,'Lookup Data'!I$2:L$29,4,TRUE)),"")</f>
        <v/>
      </c>
      <c r="BC6" s="116" t="str">
        <f ca="1">IFERROR(VLOOKUP(BB6,'Lookup Data'!F$2:'Lookup Data'!F$6:G563,2,),"")</f>
        <v/>
      </c>
      <c r="BD6" s="103">
        <f>(E6-7)</f>
        <v>45485</v>
      </c>
      <c r="BE6" s="119" t="str">
        <f>CONCATENATE(P6,"; ",U6,"; ",Z6,"; ",AD6,"; ",AH6,"; ",AL6,"; ",AS6,"; ",AP6)</f>
        <v xml:space="preserve">li.yao@concordia.ca; ; ; ; michel.magnan@concordia.ca; 0; ; </v>
      </c>
    </row>
    <row r="7" spans="1:57" ht="15" customHeight="1">
      <c r="A7" s="53" t="s">
        <v>57</v>
      </c>
      <c r="B7" s="61" t="s">
        <v>101</v>
      </c>
      <c r="C7" s="61" t="s">
        <v>102</v>
      </c>
      <c r="D7" s="61" t="s">
        <v>103</v>
      </c>
      <c r="E7" s="51">
        <v>45496</v>
      </c>
      <c r="F7" s="63">
        <v>0.58333333333333337</v>
      </c>
      <c r="G7" s="61" t="s">
        <v>104</v>
      </c>
      <c r="H7" s="115" t="s">
        <v>105</v>
      </c>
      <c r="I7" s="80">
        <f>IFERROR(VLOOKUP(H7,'Lookup Data'!A:D,2,FALSE),"")</f>
        <v>10141613</v>
      </c>
      <c r="J7" s="116" t="str">
        <f>IFERROR(VLOOKUP(H7,'Lookup Data'!A:D,3,FALSE),"")</f>
        <v>Chemistry and Biochemistry</v>
      </c>
      <c r="K7" s="116" t="str">
        <f>IFERROR(VLOOKUP(H7,'Lookup Data'!A:D,4,FALSE),"")</f>
        <v>Dr.X@concordia.ca</v>
      </c>
      <c r="L7" s="115" t="s">
        <v>106</v>
      </c>
      <c r="M7" s="80">
        <f>IFERROR(VLOOKUP(L7,'Lookup Data'!A:B,2,),"")</f>
        <v>10170433</v>
      </c>
      <c r="N7" s="53"/>
      <c r="O7" s="80" t="str">
        <f>IFERROR(VLOOKUP(L7,'Lookup Data'!A:D,3,FALSE),"")</f>
        <v>Chemistry and Biochemistry</v>
      </c>
      <c r="P7" s="117" t="str">
        <f>IFERROR(VLOOKUP(L7,'Lookup Data'!A:D,4,FALSE),"")</f>
        <v>dajana.vuckovic@concordia.ca</v>
      </c>
      <c r="Q7" s="56"/>
      <c r="R7" s="80" t="str">
        <f>IFERROR(VLOOKUP(Q7,'Lookup Data'!A:D,2,FALSE),"")</f>
        <v/>
      </c>
      <c r="S7" s="116" t="str">
        <f>IF(N7="Co-Supervisor","Co-Supervisor","")</f>
        <v/>
      </c>
      <c r="T7" s="80" t="str">
        <f>IFERROR(VLOOKUP(Q7,'Lookup Data'!A:D,3,FALSE),"")</f>
        <v/>
      </c>
      <c r="U7" s="80" t="str">
        <f>IFERROR(VLOOKUP(Q7,'Lookup Data'!A:D,4,FALSE),"")</f>
        <v/>
      </c>
      <c r="V7" s="54"/>
      <c r="W7" s="53"/>
      <c r="X7" s="53"/>
      <c r="Y7" s="53"/>
      <c r="Z7" s="53"/>
      <c r="AA7" s="115" t="s">
        <v>107</v>
      </c>
      <c r="AB7" s="80">
        <f>IFERROR(VLOOKUP(AA7,'Lookup Data'!A:B,2,),"")</f>
        <v>20887986</v>
      </c>
      <c r="AC7" s="80" t="str">
        <f>IFERROR(VLOOKUP(AA7,'Lookup Data'!A:D,3,),"")</f>
        <v>Biology</v>
      </c>
      <c r="AD7" s="80" t="str">
        <f>IFERROR(VLOOKUP(AA7,'Lookup Data'!A:D,4,FALSE),"")</f>
        <v>adrian.tsang@concordia.ca</v>
      </c>
      <c r="AE7" s="115" t="s">
        <v>108</v>
      </c>
      <c r="AF7" s="80">
        <f>IFERROR(VLOOKUP(AE7,'Lookup Data'!A:D,2,),"")</f>
        <v>10150699</v>
      </c>
      <c r="AG7" s="80" t="str">
        <f>IFERROR(VLOOKUP(AE7,'Lookup Data'!A:D,3,),"")</f>
        <v>Health, Kinesiology and Applied Physiology</v>
      </c>
      <c r="AH7" s="80" t="str">
        <f>IFERROR(VLOOKUP(AE7,'Lookup Data'!A:D,4,FALSE),"")</f>
        <v>andreas.bergdahl@concordia.ca</v>
      </c>
      <c r="AI7" s="115" t="s">
        <v>109</v>
      </c>
      <c r="AJ7" s="80">
        <f>IFERROR(VLOOKUP(AI7,'Lookup Data'!A:D,2,),"")</f>
        <v>22556952</v>
      </c>
      <c r="AK7" s="80" t="str">
        <f>IFERROR(VLOOKUP(AI7,'Lookup Data'!A:D,3,),"")</f>
        <v>Chemistry and Biochemistry</v>
      </c>
      <c r="AL7" s="80" t="str">
        <f>IFERROR(VLOOKUP(AI7,'Lookup Data'!A:D,4,FALSE),"")</f>
        <v>Cameron.Skinner@concordia.ca</v>
      </c>
      <c r="AM7" s="56"/>
      <c r="AN7" s="53"/>
      <c r="AO7" s="53"/>
      <c r="AP7" s="53"/>
      <c r="AQ7" s="118" t="s">
        <v>110</v>
      </c>
      <c r="AR7" s="115" t="s">
        <v>111</v>
      </c>
      <c r="AS7" s="56"/>
      <c r="AT7" s="115" t="s">
        <v>62</v>
      </c>
      <c r="AU7" s="53"/>
      <c r="AV7" s="53"/>
      <c r="AW7" s="53"/>
      <c r="AX7" s="113" t="str">
        <f>IFERROR(VLOOKUP(D7,'Lookup Data'!N$2:O$35,2,),"")</f>
        <v/>
      </c>
      <c r="AY7" s="116" t="str">
        <f>IFERROR(IF(VLOOKUP(AX7,'Lookup Data'!I$2:J$29,2,TRUE)="","",VLOOKUP(AX7,'Lookup Data'!I$2:J$29,2,TRUE)),"")</f>
        <v/>
      </c>
      <c r="AZ7" s="116" t="str">
        <f>IFERROR(IF(VLOOKUP(AX7,'Lookup Data'!I$2:K$29,3,TRUE)="","",VLOOKUP(AX7,'Lookup Data'!I$2:K$29,3,TRUE)),"")</f>
        <v/>
      </c>
      <c r="BA7" s="116" t="str">
        <f>IFERROR(IF(VLOOKUP(AX7,'Lookup Data'!I$2:M$29,5,TRUE)="","",VLOOKUP(AX7,'Lookup Data'!I$2:M$29,5,TRUE)),"")</f>
        <v/>
      </c>
      <c r="BB7" s="116" t="str">
        <f>IFERROR(IF(VLOOKUP(AX7,'Lookup Data'!I$2:L$29,4,TRUE)="","",VLOOKUP(AX7,'Lookup Data'!I$2:L$29,4,TRUE)),"")</f>
        <v/>
      </c>
      <c r="BC7" s="116" t="str">
        <f ca="1">IFERROR(VLOOKUP(BB7,'Lookup Data'!F$2:'Lookup Data'!F$6:G538,2,),"")</f>
        <v/>
      </c>
      <c r="BD7" s="103">
        <f>(E7-7)</f>
        <v>45489</v>
      </c>
      <c r="BE7" s="119" t="str">
        <f>CONCATENATE(P7,"; ",U7,"; ",Z7,"; ",AD7,"; ",AH7,"; ",AL7,"; ",AS7,"; ",AP7)</f>
        <v xml:space="preserve">dajana.vuckovic@concordia.ca; ; ; adrian.tsang@concordia.ca; andreas.bergdahl@concordia.ca; Cameron.Skinner@concordia.ca; ; </v>
      </c>
    </row>
    <row r="8" spans="1:57" ht="15" customHeight="1">
      <c r="A8" s="53" t="s">
        <v>57</v>
      </c>
      <c r="B8" s="61" t="s">
        <v>112</v>
      </c>
      <c r="C8" s="61" t="s">
        <v>113</v>
      </c>
      <c r="D8" s="61" t="s">
        <v>114</v>
      </c>
      <c r="E8" s="51">
        <v>45498</v>
      </c>
      <c r="F8" s="61" t="s">
        <v>62</v>
      </c>
      <c r="G8" s="61" t="s">
        <v>62</v>
      </c>
      <c r="H8" s="115" t="s">
        <v>62</v>
      </c>
      <c r="I8" s="80" t="str">
        <f>IFERROR(VLOOKUP(H8,'Lookup Data'!A:D,2,FALSE),"")</f>
        <v/>
      </c>
      <c r="J8" s="116" t="str">
        <f>IFERROR(VLOOKUP(H8,'Lookup Data'!A:D,3,FALSE),"")</f>
        <v/>
      </c>
      <c r="K8" s="116" t="str">
        <f>IFERROR(VLOOKUP(H8,'Lookup Data'!A:D,4,FALSE),"")</f>
        <v/>
      </c>
      <c r="L8" s="115" t="s">
        <v>115</v>
      </c>
      <c r="M8" s="80">
        <f>IFERROR(VLOOKUP(L8,'Lookup Data'!A:B,2,),"")</f>
        <v>23006670</v>
      </c>
      <c r="N8" s="53"/>
      <c r="O8" s="80" t="str">
        <f>IFERROR(VLOOKUP(L8,'Lookup Data'!A:D,3,FALSE),"")</f>
        <v>Communication Studies</v>
      </c>
      <c r="P8" s="117" t="str">
        <f>IFERROR(VLOOKUP(L8,'Lookup Data'!A:D,4,FALSE),"")</f>
        <v>krista.lynes@concordia.ca</v>
      </c>
      <c r="Q8" s="56"/>
      <c r="R8" s="80" t="str">
        <f>IFERROR(VLOOKUP(Q8,'Lookup Data'!A:D,2,FALSE),"")</f>
        <v/>
      </c>
      <c r="S8" s="116" t="str">
        <f>IF(N8="Co-Supervisor","Co-Supervisor","")</f>
        <v/>
      </c>
      <c r="T8" s="80" t="str">
        <f>IFERROR(VLOOKUP(Q8,'Lookup Data'!A:D,3,FALSE),"")</f>
        <v/>
      </c>
      <c r="U8" s="80" t="str">
        <f>IFERROR(VLOOKUP(Q8,'Lookup Data'!A:D,4,FALSE),"")</f>
        <v/>
      </c>
      <c r="V8" s="54"/>
      <c r="W8" s="53"/>
      <c r="X8" s="53"/>
      <c r="Y8" s="53"/>
      <c r="Z8" s="53"/>
      <c r="AA8" s="115" t="s">
        <v>116</v>
      </c>
      <c r="AB8" s="80">
        <f>IFERROR(VLOOKUP(AA8,'Lookup Data'!A:B,2,),"")</f>
        <v>20865389</v>
      </c>
      <c r="AC8" s="80" t="str">
        <f>IFERROR(VLOOKUP(AA8,'Lookup Data'!A:D,3,),"")</f>
        <v>Mel Hoppenheim School of Cinema</v>
      </c>
      <c r="AD8" s="80" t="str">
        <f>IFERROR(VLOOKUP(AA8,'Lookup Data'!A:D,4,FALSE),"")</f>
        <v>masha.salazkina@concordia.ca</v>
      </c>
      <c r="AE8" s="115" t="s">
        <v>117</v>
      </c>
      <c r="AF8" s="80">
        <f>IFERROR(VLOOKUP(AE8,'Lookup Data'!A:D,2,),"")</f>
        <v>23210529</v>
      </c>
      <c r="AG8" s="80" t="str">
        <f>IFERROR(VLOOKUP(AE8,'Lookup Data'!A:D,3,),"")</f>
        <v>Art History</v>
      </c>
      <c r="AH8" s="80" t="str">
        <f>IFERROR(VLOOKUP(AE8,'Lookup Data'!A:D,4,FALSE),"")</f>
        <v>alice.jim@concordia.ca</v>
      </c>
      <c r="AI8" s="115" t="s">
        <v>118</v>
      </c>
      <c r="AJ8" s="80">
        <f>IFERROR(VLOOKUP(AI8,'Lookup Data'!A:D,2,),"")</f>
        <v>25006066</v>
      </c>
      <c r="AK8" s="80" t="str">
        <f>IFERROR(VLOOKUP(AI8,'Lookup Data'!A:D,3,),"")</f>
        <v>Studio Arts</v>
      </c>
      <c r="AL8" s="80" t="str">
        <f>IFERROR(VLOOKUP(AI8,'Lookup Data'!A:D,4,FALSE),"")</f>
        <v>Chihchien.Wang@concordia.ca</v>
      </c>
      <c r="AM8" s="56"/>
      <c r="AN8" s="53"/>
      <c r="AO8" s="53"/>
      <c r="AP8" s="53"/>
      <c r="AQ8" s="118" t="s">
        <v>119</v>
      </c>
      <c r="AR8" s="115" t="s">
        <v>120</v>
      </c>
      <c r="AS8" s="56"/>
      <c r="AT8" s="115" t="s">
        <v>62</v>
      </c>
      <c r="AU8" s="53"/>
      <c r="AV8" s="53"/>
      <c r="AW8" s="53"/>
      <c r="AX8" s="113" t="str">
        <f>IFERROR(VLOOKUP(D8,'Lookup Data'!N$2:O$35,2,),"")</f>
        <v>Centre for Interdisciplinary Studies in Society and Culture</v>
      </c>
      <c r="AY8" s="116" t="str">
        <f>IFERROR(IF(VLOOKUP(AX8,'Lookup Data'!I$2:J$29,2,TRUE)="","",VLOOKUP(AX8,'Lookup Data'!I$2:J$29,2,TRUE)),"")</f>
        <v/>
      </c>
      <c r="AZ8" s="116" t="str">
        <f>IFERROR(IF(VLOOKUP(AX8,'Lookup Data'!I$2:K$29,3,TRUE)="","",VLOOKUP(AX8,'Lookup Data'!I$2:K$29,3,TRUE)),"")</f>
        <v>Jesse Arseneault</v>
      </c>
      <c r="BA8" s="116" t="str">
        <f>IFERROR(IF(VLOOKUP(AX8,'Lookup Data'!I$2:M$29,5,TRUE)="","",VLOOKUP(AX8,'Lookup Data'!I$2:M$29,5,TRUE)),"")</f>
        <v/>
      </c>
      <c r="BB8" s="116" t="str">
        <f>IFERROR(IF(VLOOKUP(AX8,'Lookup Data'!I$2:L$29,4,TRUE)="","",VLOOKUP(AX8,'Lookup Data'!I$2:L$29,4,TRUE)),"")</f>
        <v>Faculty of Arts and Science</v>
      </c>
      <c r="BC8" s="116" t="str">
        <f ca="1">IFERROR(VLOOKUP(BB8,'Lookup Data'!F$2:'Lookup Data'!F$6:G575,2,),"")</f>
        <v>Pascale Sicotte</v>
      </c>
      <c r="BD8" s="103">
        <f>(E8-7)</f>
        <v>45491</v>
      </c>
      <c r="BE8" s="119" t="str">
        <f>CONCATENATE(P8,"; ",U8,"; ",Z8,"; ",AD8,"; ",AH8,"; ",AL8,"; ",AS8,"; ",AP8)</f>
        <v xml:space="preserve">krista.lynes@concordia.ca; ; ; masha.salazkina@concordia.ca; alice.jim@concordia.ca; Chihchien.Wang@concordia.ca; ; </v>
      </c>
    </row>
    <row r="9" spans="1:57" ht="15" customHeight="1">
      <c r="A9" s="53" t="s">
        <v>57</v>
      </c>
      <c r="B9" s="61" t="s">
        <v>121</v>
      </c>
      <c r="C9" s="61" t="s">
        <v>122</v>
      </c>
      <c r="D9" s="61" t="s">
        <v>123</v>
      </c>
      <c r="E9" s="51">
        <v>45503</v>
      </c>
      <c r="F9" s="63">
        <v>0.54166666666666663</v>
      </c>
      <c r="G9" s="61" t="s">
        <v>61</v>
      </c>
      <c r="H9" s="115" t="s">
        <v>124</v>
      </c>
      <c r="I9" s="80">
        <f>IFERROR(VLOOKUP(H9,'Lookup Data'!A:D,2,FALSE),"")</f>
        <v>28828717</v>
      </c>
      <c r="J9" s="116" t="str">
        <f>IFERROR(VLOOKUP(H9,'Lookup Data'!A:D,3,FALSE),"")</f>
        <v xml:space="preserve">Religions and Cultures </v>
      </c>
      <c r="K9" s="116" t="str">
        <f>IFERROR(VLOOKUP(H9,'Lookup Data'!A:D,4,FALSE),"")</f>
        <v>marc.desjardins@concordia.ca</v>
      </c>
      <c r="L9" s="115" t="s">
        <v>125</v>
      </c>
      <c r="M9" s="80">
        <f>IFERROR(VLOOKUP(L9,'Lookup Data'!A:B,2,),"")</f>
        <v>20818437</v>
      </c>
      <c r="N9" s="53"/>
      <c r="O9" s="80" t="str">
        <f>IFERROR(VLOOKUP(L9,'Lookup Data'!A:D,3,FALSE),"")</f>
        <v>Art Education</v>
      </c>
      <c r="P9" s="117" t="str">
        <f>IFERROR(VLOOKUP(L9,'Lookup Data'!A:D,4,FALSE),"")</f>
        <v>JuanCarlos.Castro@concordia.ca</v>
      </c>
      <c r="Q9" s="56"/>
      <c r="R9" s="80" t="str">
        <f>IFERROR(VLOOKUP(Q9,'Lookup Data'!A:D,2,FALSE),"")</f>
        <v/>
      </c>
      <c r="S9" s="116" t="str">
        <f>IF(N9="Co-Supervisor","Co-Supervisor","")</f>
        <v/>
      </c>
      <c r="T9" s="80" t="str">
        <f>IFERROR(VLOOKUP(Q9,'Lookup Data'!A:D,3,FALSE),"")</f>
        <v/>
      </c>
      <c r="U9" s="80" t="str">
        <f>IFERROR(VLOOKUP(Q9,'Lookup Data'!A:D,4,FALSE),"")</f>
        <v/>
      </c>
      <c r="V9" s="54"/>
      <c r="W9" s="53"/>
      <c r="X9" s="53"/>
      <c r="Y9" s="53"/>
      <c r="Z9" s="53"/>
      <c r="AA9" s="115" t="s">
        <v>126</v>
      </c>
      <c r="AB9" s="80" t="str">
        <f>IFERROR(VLOOKUP(AA9,'Lookup Data'!A:B,2,),"")</f>
        <v/>
      </c>
      <c r="AC9" s="80" t="str">
        <f>IFERROR(VLOOKUP(AA9,'Lookup Data'!A:D,3,),"")</f>
        <v/>
      </c>
      <c r="AD9" s="80" t="str">
        <f>IFERROR(VLOOKUP(AA9,'Lookup Data'!A:D,4,FALSE),"")</f>
        <v/>
      </c>
      <c r="AE9" s="115" t="s">
        <v>127</v>
      </c>
      <c r="AF9" s="80">
        <f>IFERROR(VLOOKUP(AE9,'Lookup Data'!A:D,2,),"")</f>
        <v>10150062</v>
      </c>
      <c r="AG9" s="80" t="str">
        <f>IFERROR(VLOOKUP(AE9,'Lookup Data'!A:D,3,),"")</f>
        <v>Philosophy</v>
      </c>
      <c r="AH9" s="80" t="str">
        <f>IFERROR(VLOOKUP(AE9,'Lookup Data'!A:D,4,FALSE),"")</f>
        <v>david.morris@concordia.ca</v>
      </c>
      <c r="AI9" s="115" t="s">
        <v>128</v>
      </c>
      <c r="AJ9" s="80">
        <f>IFERROR(VLOOKUP(AI9,'Lookup Data'!A:D,2,),"")</f>
        <v>24542282</v>
      </c>
      <c r="AK9" s="80" t="str">
        <f>IFERROR(VLOOKUP(AI9,'Lookup Data'!A:D,3,),"")</f>
        <v>Art Education - McGill</v>
      </c>
      <c r="AL9" s="80" t="str">
        <f>IFERROR(VLOOKUP(AI9,'Lookup Data'!A:D,4,FALSE),"")</f>
        <v>vivek.venkatesh@concordia.ca</v>
      </c>
      <c r="AM9" s="56"/>
      <c r="AN9" s="53"/>
      <c r="AO9" s="53"/>
      <c r="AP9" s="53"/>
      <c r="AQ9" s="118" t="s">
        <v>129</v>
      </c>
      <c r="AR9" s="115" t="s">
        <v>123</v>
      </c>
      <c r="AS9" s="56"/>
      <c r="AT9" s="115" t="s">
        <v>62</v>
      </c>
      <c r="AU9" s="53"/>
      <c r="AV9" s="53"/>
      <c r="AW9" s="53"/>
      <c r="AX9" s="113" t="str">
        <f>IFERROR(VLOOKUP(D9,'Lookup Data'!N$2:O$35,2,),"")</f>
        <v>Art Education</v>
      </c>
      <c r="AY9" s="116" t="str">
        <f>IFERROR(IF(VLOOKUP(AX9,'Lookup Data'!I$2:J$29,2,TRUE)="","",VLOOKUP(AX9,'Lookup Data'!I$2:J$29,2,TRUE)),"")</f>
        <v>Department of</v>
      </c>
      <c r="AZ9" s="116" t="str">
        <f>IFERROR(IF(VLOOKUP(AX9,'Lookup Data'!I$2:K$29,3,TRUE)="","",VLOOKUP(AX9,'Lookup Data'!I$2:K$29,3,TRUE)),"")</f>
        <v>Juan Carlos Castro</v>
      </c>
      <c r="BA9" s="116" t="str">
        <f>IFERROR(IF(VLOOKUP(AX9,'Lookup Data'!I$2:M$29,5,TRUE)="","",VLOOKUP(AX9,'Lookup Data'!I$2:M$29,5,TRUE)),"")</f>
        <v/>
      </c>
      <c r="BB9" s="116" t="str">
        <f>IFERROR(IF(VLOOKUP(AX9,'Lookup Data'!I$2:L$29,4,TRUE)="","",VLOOKUP(AX9,'Lookup Data'!I$2:L$29,4,TRUE)),"")</f>
        <v>Faculty of Fine Arts</v>
      </c>
      <c r="BC9" s="116" t="str">
        <f ca="1">IFERROR(VLOOKUP(BB9,'Lookup Data'!F$2:'Lookup Data'!F$6:G539,2,),"")</f>
        <v>Annie Gérin</v>
      </c>
      <c r="BD9" s="103">
        <f>(E9-7)</f>
        <v>45496</v>
      </c>
      <c r="BE9" s="119" t="str">
        <f>CONCATENATE(P9,"; ",U9,"; ",Z9,"; ",AD9,"; ",AH9,"; ",AL9,"; ",AS9,"; ",AP9)</f>
        <v xml:space="preserve">JuanCarlos.Castro@concordia.ca; ; ; ; david.morris@concordia.ca; vivek.venkatesh@concordia.ca; ; </v>
      </c>
    </row>
    <row r="10" spans="1:57" ht="15" customHeight="1">
      <c r="A10" s="53" t="s">
        <v>57</v>
      </c>
      <c r="B10" s="61" t="s">
        <v>130</v>
      </c>
      <c r="C10" s="61" t="s">
        <v>131</v>
      </c>
      <c r="D10" s="61" t="s">
        <v>60</v>
      </c>
      <c r="E10" s="51">
        <v>45504</v>
      </c>
      <c r="F10" s="63">
        <v>0.54166666666666663</v>
      </c>
      <c r="G10" s="61" t="s">
        <v>132</v>
      </c>
      <c r="H10" s="115" t="s">
        <v>108</v>
      </c>
      <c r="I10" s="80">
        <f>IFERROR(VLOOKUP(H10,'Lookup Data'!A:D,2,FALSE),"")</f>
        <v>10150699</v>
      </c>
      <c r="J10" s="116" t="str">
        <f>IFERROR(VLOOKUP(H10,'Lookup Data'!A:D,3,FALSE),"")</f>
        <v>Health, Kinesiology and Applied Physiology</v>
      </c>
      <c r="K10" s="116" t="str">
        <f>IFERROR(VLOOKUP(H10,'Lookup Data'!A:D,4,FALSE),"")</f>
        <v>andreas.bergdahl@concordia.ca</v>
      </c>
      <c r="L10" s="115" t="s">
        <v>133</v>
      </c>
      <c r="M10" s="80">
        <f>IFERROR(VLOOKUP(L10,'Lookup Data'!A:B,2,),"")</f>
        <v>10094454</v>
      </c>
      <c r="N10" s="53"/>
      <c r="O10" s="80" t="str">
        <f>IFERROR(VLOOKUP(L10,'Lookup Data'!A:D,3,FALSE),"")</f>
        <v>Psychology</v>
      </c>
      <c r="P10" s="117" t="str">
        <f>IFERROR(VLOOKUP(L10,'Lookup Data'!A:D,4,FALSE),"")</f>
        <v>David.Mumby@concordia.ca</v>
      </c>
      <c r="Q10" s="56"/>
      <c r="R10" s="80" t="str">
        <f>IFERROR(VLOOKUP(Q10,'Lookup Data'!A:D,2,FALSE),"")</f>
        <v/>
      </c>
      <c r="S10" s="116" t="str">
        <f>IF(N10="Co-Supervisor","Co-Supervisor","")</f>
        <v/>
      </c>
      <c r="T10" s="80" t="str">
        <f>IFERROR(VLOOKUP(Q10,'Lookup Data'!A:D,3,FALSE),"")</f>
        <v/>
      </c>
      <c r="U10" s="80" t="str">
        <f>IFERROR(VLOOKUP(Q10,'Lookup Data'!A:D,4,FALSE),"")</f>
        <v/>
      </c>
      <c r="V10" s="54"/>
      <c r="W10" s="53"/>
      <c r="X10" s="53"/>
      <c r="Y10" s="53"/>
      <c r="Z10" s="53"/>
      <c r="AA10" s="115" t="s">
        <v>134</v>
      </c>
      <c r="AB10" s="80" t="str">
        <f>IFERROR(VLOOKUP(AA10,'Lookup Data'!A:B,2,),"")</f>
        <v/>
      </c>
      <c r="AC10" s="80" t="str">
        <f>IFERROR(VLOOKUP(AA10,'Lookup Data'!A:D,3,),"")</f>
        <v/>
      </c>
      <c r="AD10" s="80" t="str">
        <f>IFERROR(VLOOKUP(AA10,'Lookup Data'!A:D,4,FALSE),"")</f>
        <v/>
      </c>
      <c r="AE10" s="115" t="s">
        <v>135</v>
      </c>
      <c r="AF10" s="80">
        <f>IFERROR(VLOOKUP(AE10,'Lookup Data'!A:D,2,),"")</f>
        <v>20506346</v>
      </c>
      <c r="AG10" s="80" t="str">
        <f>IFERROR(VLOOKUP(AE10,'Lookup Data'!A:D,3,),"")</f>
        <v>Psychology</v>
      </c>
      <c r="AH10" s="80" t="str">
        <f>IFERROR(VLOOKUP(AE10,'Lookup Data'!A:D,4,FALSE),"")</f>
        <v>Wayne.Brake@concordia.ca</v>
      </c>
      <c r="AI10" s="115" t="s">
        <v>136</v>
      </c>
      <c r="AJ10" s="80">
        <f>IFERROR(VLOOKUP(AI10,'Lookup Data'!A:D,2,),"")</f>
        <v>22713934</v>
      </c>
      <c r="AK10" s="80" t="str">
        <f>IFERROR(VLOOKUP(AI10,'Lookup Data'!A:D,3,),"")</f>
        <v>Psychology</v>
      </c>
      <c r="AL10" s="80" t="str">
        <f>IFERROR(VLOOKUP(AI10,'Lookup Data'!A:D,4,FALSE),"")</f>
        <v>andrew.chapman@concordia.ca</v>
      </c>
      <c r="AM10" s="56"/>
      <c r="AN10" s="53"/>
      <c r="AO10" s="53"/>
      <c r="AP10" s="53"/>
      <c r="AQ10" s="118" t="s">
        <v>137</v>
      </c>
      <c r="AR10" s="115" t="s">
        <v>138</v>
      </c>
      <c r="AS10" s="56"/>
      <c r="AT10" s="115" t="s">
        <v>62</v>
      </c>
      <c r="AU10" s="53"/>
      <c r="AV10" s="53"/>
      <c r="AW10" s="53"/>
      <c r="AX10" s="113" t="str">
        <f>IFERROR(VLOOKUP(D10,'Lookup Data'!N$2:O$35,2,),"")</f>
        <v>Psychology</v>
      </c>
      <c r="AY10" s="116" t="str">
        <f>IFERROR(IF(VLOOKUP(AX10,'Lookup Data'!I$2:J$29,2,TRUE)="","",VLOOKUP(AX10,'Lookup Data'!I$2:J$29,2,TRUE)),"")</f>
        <v>Department of</v>
      </c>
      <c r="AZ10" s="116" t="str">
        <f>IFERROR(IF(VLOOKUP(AX10,'Lookup Data'!I$2:K$29,3,TRUE)="","",VLOOKUP(AX10,'Lookup Data'!I$2:K$29,3,TRUE)),"")</f>
        <v>Andrew Chapman</v>
      </c>
      <c r="BA10" s="116" t="str">
        <f>IFERROR(IF(VLOOKUP(AX10,'Lookup Data'!I$2:M$29,5,TRUE)="","",VLOOKUP(AX10,'Lookup Data'!I$2:M$29,5,TRUE)),"")</f>
        <v/>
      </c>
      <c r="BB10" s="116" t="str">
        <f>IFERROR(IF(VLOOKUP(AX10,'Lookup Data'!I$2:L$29,4,TRUE)="","",VLOOKUP(AX10,'Lookup Data'!I$2:L$29,4,TRUE)),"")</f>
        <v>Faculty of Arts and Science</v>
      </c>
      <c r="BC10" s="116" t="str">
        <f ca="1">IFERROR(VLOOKUP(BB10,'Lookup Data'!F$2:'Lookup Data'!F$6:G540,2,),"")</f>
        <v>Pascale Sicotte</v>
      </c>
      <c r="BD10" s="103">
        <f>(E10-7)</f>
        <v>45497</v>
      </c>
      <c r="BE10" s="119" t="str">
        <f>CONCATENATE(P10,"; ",U10,"; ",Z10,"; ",AD10,"; ",AH10,"; ",AL10,"; ",AS10,"; ",AP10)</f>
        <v xml:space="preserve">David.Mumby@concordia.ca; ; ; ; Wayne.Brake@concordia.ca; andrew.chapman@concordia.ca; ; </v>
      </c>
    </row>
    <row r="11" spans="1:57" ht="15" customHeight="1">
      <c r="A11" s="53" t="s">
        <v>57</v>
      </c>
      <c r="B11" s="61" t="s">
        <v>139</v>
      </c>
      <c r="C11" s="61" t="s">
        <v>140</v>
      </c>
      <c r="D11" s="61" t="s">
        <v>141</v>
      </c>
      <c r="E11" s="51">
        <v>45506</v>
      </c>
      <c r="F11" s="63">
        <v>0.41666666666666669</v>
      </c>
      <c r="G11" s="61" t="s">
        <v>142</v>
      </c>
      <c r="H11" s="115" t="s">
        <v>143</v>
      </c>
      <c r="I11" s="80">
        <f>IFERROR(VLOOKUP(H11,'Lookup Data'!A:D,2,FALSE),"")</f>
        <v>10200476</v>
      </c>
      <c r="J11" s="116" t="str">
        <f>IFERROR(VLOOKUP(H11,'Lookup Data'!A:D,3,FALSE),"")</f>
        <v>Gina Cody School of Engineering and Computer Science</v>
      </c>
      <c r="K11" s="116" t="str">
        <f>IFERROR(VLOOKUP(H11,'Lookup Data'!A:D,4,FALSE),"")</f>
        <v>tanja.tajmel@concordia.ca</v>
      </c>
      <c r="L11" s="115" t="s">
        <v>144</v>
      </c>
      <c r="M11" s="80">
        <f>IFERROR(VLOOKUP(L11,'Lookup Data'!A:B,2,),"")</f>
        <v>20543594</v>
      </c>
      <c r="N11" s="53"/>
      <c r="O11" s="80" t="str">
        <f>IFERROR(VLOOKUP(L11,'Lookup Data'!A:D,3,FALSE),"")</f>
        <v>Building, Civil and Environmental Engineering</v>
      </c>
      <c r="P11" s="117" t="str">
        <f>IFERROR(VLOOKUP(L11,'Lookup Data'!A:D,4,FALSE),"")</f>
        <v>catherine.mulligan@concordia.ca</v>
      </c>
      <c r="Q11" s="56"/>
      <c r="R11" s="80" t="str">
        <f>IFERROR(VLOOKUP(Q11,'Lookup Data'!A:D,2,FALSE),"")</f>
        <v/>
      </c>
      <c r="S11" s="116" t="str">
        <f>IF(N11="Co-Supervisor","Co-Supervisor","")</f>
        <v/>
      </c>
      <c r="T11" s="80" t="str">
        <f>IFERROR(VLOOKUP(Q11,'Lookup Data'!A:D,3,FALSE),"")</f>
        <v/>
      </c>
      <c r="U11" s="80" t="str">
        <f>IFERROR(VLOOKUP(Q11,'Lookup Data'!A:D,4,FALSE),"")</f>
        <v/>
      </c>
      <c r="V11" s="54"/>
      <c r="W11" s="53"/>
      <c r="X11" s="53"/>
      <c r="Y11" s="53"/>
      <c r="Z11" s="53"/>
      <c r="AA11" s="115" t="s">
        <v>145</v>
      </c>
      <c r="AB11" s="80">
        <f>IFERROR(VLOOKUP(AA11,'Lookup Data'!A:B,2,),"")</f>
        <v>10190834</v>
      </c>
      <c r="AC11" s="80" t="str">
        <f>IFERROR(VLOOKUP(AA11,'Lookup Data'!A:D,3,),"")</f>
        <v>Mechanical, Industrial and Aerospace Engineering</v>
      </c>
      <c r="AD11" s="80" t="str">
        <f>IFERROR(VLOOKUP(AA11,'Lookup Data'!A:D,4,FALSE),"")</f>
        <v>ida.karimfazli@concordia.ca</v>
      </c>
      <c r="AE11" s="115" t="s">
        <v>146</v>
      </c>
      <c r="AF11" s="80" t="str">
        <f>IFERROR(VLOOKUP(AE11,'Lookup Data'!A:D,2,),"")</f>
        <v/>
      </c>
      <c r="AG11" s="80" t="str">
        <f>IFERROR(VLOOKUP(AE11,'Lookup Data'!A:D,3,),"")</f>
        <v/>
      </c>
      <c r="AH11" s="80" t="str">
        <f>IFERROR(VLOOKUP(AE11,'Lookup Data'!A:D,4,FALSE),"")</f>
        <v/>
      </c>
      <c r="AI11" s="115" t="s">
        <v>147</v>
      </c>
      <c r="AJ11" s="80">
        <f>IFERROR(VLOOKUP(AI11,'Lookup Data'!A:D,2,),"")</f>
        <v>10196752</v>
      </c>
      <c r="AK11" s="80" t="str">
        <f>IFERROR(VLOOKUP(AI11,'Lookup Data'!A:D,3,),"")</f>
        <v>Building, Civil and Environmental Engineering</v>
      </c>
      <c r="AL11" s="80" t="str">
        <f>IFERROR(VLOOKUP(AI11,'Lookup Data'!A:D,4,FALSE),"")</f>
        <v>chunjiang.an@concordia.ca</v>
      </c>
      <c r="AM11" s="56"/>
      <c r="AN11" s="53"/>
      <c r="AO11" s="53"/>
      <c r="AP11" s="53"/>
      <c r="AQ11" s="118" t="s">
        <v>148</v>
      </c>
      <c r="AR11" s="115" t="s">
        <v>149</v>
      </c>
      <c r="AS11" s="56"/>
      <c r="AT11" s="115" t="s">
        <v>62</v>
      </c>
      <c r="AU11" s="53"/>
      <c r="AV11" s="53"/>
      <c r="AW11" s="53"/>
      <c r="AX11" s="113" t="str">
        <f>IFERROR(VLOOKUP(D11,'Lookup Data'!N$2:O$35,2,),"")</f>
        <v>Building, Civil and Environmental Engineering</v>
      </c>
      <c r="AY11" s="116" t="str">
        <f>IFERROR(IF(VLOOKUP(AX11,'Lookup Data'!I$2:J$29,2,TRUE)="","",VLOOKUP(AX11,'Lookup Data'!I$2:J$29,2,TRUE)),"")</f>
        <v>Department of</v>
      </c>
      <c r="AZ11" s="116" t="str">
        <f>IFERROR(IF(VLOOKUP(AX11,'Lookup Data'!I$2:K$29,3,TRUE)="","",VLOOKUP(AX11,'Lookup Data'!I$2:K$29,3,TRUE)),"")</f>
        <v>Mohamed Ouf</v>
      </c>
      <c r="BA11" s="116" t="str">
        <f>IFERROR(IF(VLOOKUP(AX11,'Lookup Data'!I$2:M$29,5,TRUE)="","",VLOOKUP(AX11,'Lookup Data'!I$2:M$29,5,TRUE)),"")</f>
        <v/>
      </c>
      <c r="BB11" s="116" t="str">
        <f>IFERROR(IF(VLOOKUP(AX11,'Lookup Data'!I$2:L$29,4,TRUE)="","",VLOOKUP(AX11,'Lookup Data'!I$2:L$29,4,TRUE)),"")</f>
        <v>Gina Cody School of Engineering and Computer Science</v>
      </c>
      <c r="BC11" s="116" t="str">
        <f ca="1">IFERROR(VLOOKUP(BB11,'Lookup Data'!F$2:'Lookup Data'!F$6:G541,2,),"")</f>
        <v>Mourad Debbabi</v>
      </c>
      <c r="BD11" s="103">
        <f>(E11-7)</f>
        <v>45499</v>
      </c>
      <c r="BE11" s="119" t="str">
        <f>CONCATENATE(P11,"; ",U11,"; ",Z11,"; ",AD11,"; ",AH11,"; ",AL11,"; ",AS11,"; ",AP11)</f>
        <v xml:space="preserve">catherine.mulligan@concordia.ca; ; ; ida.karimfazli@concordia.ca; ; chunjiang.an@concordia.ca; ; </v>
      </c>
    </row>
    <row r="12" spans="1:57" ht="15" customHeight="1">
      <c r="A12" s="53" t="s">
        <v>57</v>
      </c>
      <c r="B12" s="61" t="s">
        <v>150</v>
      </c>
      <c r="C12" s="61" t="s">
        <v>151</v>
      </c>
      <c r="D12" s="61" t="s">
        <v>85</v>
      </c>
      <c r="E12" s="51">
        <v>45510</v>
      </c>
      <c r="F12" s="63">
        <v>0.41666666666666669</v>
      </c>
      <c r="G12" s="61" t="s">
        <v>142</v>
      </c>
      <c r="H12" s="115" t="s">
        <v>152</v>
      </c>
      <c r="I12" s="80">
        <f>IFERROR(VLOOKUP(H12,'Lookup Data'!A:D,2,FALSE),"")</f>
        <v>0</v>
      </c>
      <c r="J12" s="116" t="str">
        <f>IFERROR(VLOOKUP(H12,'Lookup Data'!A:D,3,FALSE),"")</f>
        <v>Building, Civil and Environmental Engineering</v>
      </c>
      <c r="K12" s="116">
        <f>IFERROR(VLOOKUP(H12,'Lookup Data'!A:D,4,FALSE),"")</f>
        <v>0</v>
      </c>
      <c r="L12" s="115" t="s">
        <v>153</v>
      </c>
      <c r="M12" s="80">
        <f>IFERROR(VLOOKUP(L12,'Lookup Data'!A:B,2,),"")</f>
        <v>10200262</v>
      </c>
      <c r="N12" s="53"/>
      <c r="O12" s="80" t="str">
        <f>IFERROR(VLOOKUP(L12,'Lookup Data'!A:D,3,FALSE),"")</f>
        <v>Electrical and Computer Engineering</v>
      </c>
      <c r="P12" s="117" t="str">
        <f>IFERROR(VLOOKUP(L12,'Lookup Data'!A:D,4,FALSE),"")</f>
        <v>chunyan.lai@concordia.ca</v>
      </c>
      <c r="Q12" s="56"/>
      <c r="R12" s="80" t="str">
        <f>IFERROR(VLOOKUP(Q12,'Lookup Data'!A:D,2,FALSE),"")</f>
        <v/>
      </c>
      <c r="S12" s="116" t="str">
        <f>IF(N12="Co-Supervisor","Co-Supervisor","")</f>
        <v/>
      </c>
      <c r="T12" s="80" t="str">
        <f>IFERROR(VLOOKUP(Q12,'Lookup Data'!A:D,3,FALSE),"")</f>
        <v/>
      </c>
      <c r="U12" s="80" t="str">
        <f>IFERROR(VLOOKUP(Q12,'Lookup Data'!A:D,4,FALSE),"")</f>
        <v/>
      </c>
      <c r="V12" s="54"/>
      <c r="W12" s="53"/>
      <c r="X12" s="53"/>
      <c r="Y12" s="53"/>
      <c r="Z12" s="53"/>
      <c r="AA12" s="115" t="s">
        <v>147</v>
      </c>
      <c r="AB12" s="80">
        <f>IFERROR(VLOOKUP(AA12,'Lookup Data'!A:B,2,),"")</f>
        <v>10196752</v>
      </c>
      <c r="AC12" s="80" t="str">
        <f>IFERROR(VLOOKUP(AA12,'Lookup Data'!A:D,3,),"")</f>
        <v>Building, Civil and Environmental Engineering</v>
      </c>
      <c r="AD12" s="80" t="str">
        <f>IFERROR(VLOOKUP(AA12,'Lookup Data'!A:D,4,FALSE),"")</f>
        <v>chunjiang.an@concordia.ca</v>
      </c>
      <c r="AE12" s="115" t="s">
        <v>154</v>
      </c>
      <c r="AF12" s="80">
        <f>IFERROR(VLOOKUP(AE12,'Lookup Data'!A:D,2,),"")</f>
        <v>20990868</v>
      </c>
      <c r="AG12" s="80" t="str">
        <f>IFERROR(VLOOKUP(AE12,'Lookup Data'!A:D,3,),"")</f>
        <v>Electrical and Computer Engineering</v>
      </c>
      <c r="AH12" s="80" t="str">
        <f>IFERROR(VLOOKUP(AE12,'Lookup Data'!A:D,4,FALSE),"")</f>
        <v>pragasen.pillay@concordia.ca</v>
      </c>
      <c r="AI12" s="115" t="s">
        <v>155</v>
      </c>
      <c r="AJ12" s="80">
        <f>IFERROR(VLOOKUP(AI12,'Lookup Data'!A:D,2,),"")</f>
        <v>40043026</v>
      </c>
      <c r="AK12" s="80" t="str">
        <f>IFERROR(VLOOKUP(AI12,'Lookup Data'!A:D,3,),"")</f>
        <v>Concordia Institute for Information and Systems Engineering</v>
      </c>
      <c r="AL12" s="80" t="str">
        <f>IFERROR(VLOOKUP(AI12,'Lookup Data'!A:D,4,FALSE),"")</f>
        <v>mohsen.ghafouri@concordia.ca</v>
      </c>
      <c r="AM12" s="56"/>
      <c r="AN12" s="53"/>
      <c r="AO12" s="53"/>
      <c r="AP12" s="53"/>
      <c r="AQ12" s="118" t="s">
        <v>156</v>
      </c>
      <c r="AR12" s="115" t="s">
        <v>85</v>
      </c>
      <c r="AS12" s="56"/>
      <c r="AT12" s="115" t="s">
        <v>62</v>
      </c>
      <c r="AU12" s="53"/>
      <c r="AV12" s="53"/>
      <c r="AW12" s="53"/>
      <c r="AX12" s="113" t="str">
        <f>IFERROR(VLOOKUP(D12,'Lookup Data'!N$2:O$35,2,),"")</f>
        <v>Electrical and Computer Engineering</v>
      </c>
      <c r="AY12" s="116" t="str">
        <f>IFERROR(IF(VLOOKUP(AX12,'Lookup Data'!I$2:J$29,2,TRUE)="","",VLOOKUP(AX12,'Lookup Data'!I$2:J$29,2,TRUE)),"")</f>
        <v>Department of</v>
      </c>
      <c r="AZ12" s="116" t="str">
        <f>IFERROR(IF(VLOOKUP(AX12,'Lookup Data'!I$2:K$29,3,TRUE)="","",VLOOKUP(AX12,'Lookup Data'!I$2:K$29,3,TRUE)),"")</f>
        <v>Jun Cai</v>
      </c>
      <c r="BA12" s="116" t="str">
        <f>IFERROR(IF(VLOOKUP(AX12,'Lookup Data'!I$2:M$29,5,TRUE)="","",VLOOKUP(AX12,'Lookup Data'!I$2:M$29,5,TRUE)),"")</f>
        <v/>
      </c>
      <c r="BB12" s="116" t="str">
        <f>IFERROR(IF(VLOOKUP(AX12,'Lookup Data'!I$2:L$29,4,TRUE)="","",VLOOKUP(AX12,'Lookup Data'!I$2:L$29,4,TRUE)),"")</f>
        <v>Gina Cody School of Engineering and Computer Science</v>
      </c>
      <c r="BC12" s="116" t="str">
        <f ca="1">IFERROR(VLOOKUP(BB12,'Lookup Data'!F$2:'Lookup Data'!F$6:G545,2,),"")</f>
        <v>Mourad Debbabi</v>
      </c>
      <c r="BD12" s="103">
        <f>(E12-7)</f>
        <v>45503</v>
      </c>
      <c r="BE12" s="119" t="str">
        <f>CONCATENATE(P12,"; ",U12,"; ",Z12,"; ",AD12,"; ",AH12,"; ",AL12,"; ",AS12,"; ",AP12)</f>
        <v xml:space="preserve">chunyan.lai@concordia.ca; ; ; chunjiang.an@concordia.ca; pragasen.pillay@concordia.ca; mohsen.ghafouri@concordia.ca; ; </v>
      </c>
    </row>
    <row r="13" spans="1:57" ht="15" customHeight="1">
      <c r="A13" s="53" t="s">
        <v>57</v>
      </c>
      <c r="B13" s="61" t="s">
        <v>157</v>
      </c>
      <c r="C13" s="61" t="s">
        <v>158</v>
      </c>
      <c r="D13" s="61" t="s">
        <v>141</v>
      </c>
      <c r="E13" s="51">
        <v>45510</v>
      </c>
      <c r="F13" s="63">
        <v>0.54166666666666663</v>
      </c>
      <c r="G13" s="61" t="s">
        <v>142</v>
      </c>
      <c r="H13" s="115" t="s">
        <v>159</v>
      </c>
      <c r="I13" s="80">
        <f>IFERROR(VLOOKUP(H13,'Lookup Data'!A:D,2,FALSE),"")</f>
        <v>10071307</v>
      </c>
      <c r="J13" s="116" t="str">
        <f>IFERROR(VLOOKUP(H13,'Lookup Data'!A:D,3,FALSE),"")</f>
        <v>Computer Science and Software Engineering</v>
      </c>
      <c r="K13" s="116" t="str">
        <f>IFERROR(VLOOKUP(H13,'Lookup Data'!A:D,4,FALSE),"")</f>
        <v>sabine.bergler@concordia.ca</v>
      </c>
      <c r="L13" s="115" t="s">
        <v>160</v>
      </c>
      <c r="M13" s="80">
        <f>IFERROR(VLOOKUP(L13,'Lookup Data'!A:B,2,),"")</f>
        <v>26824552</v>
      </c>
      <c r="N13" s="53"/>
      <c r="O13" s="80" t="str">
        <f>IFERROR(VLOOKUP(L13,'Lookup Data'!A:D,3,FALSE),"")</f>
        <v>Building, Civil and Environmental Engineering</v>
      </c>
      <c r="P13" s="117" t="str">
        <f>IFERROR(VLOOKUP(L13,'Lookup Data'!A:D,4,FALSE),"")</f>
        <v>khaled.galal@concordia.ca</v>
      </c>
      <c r="Q13" s="56"/>
      <c r="R13" s="80" t="str">
        <f>IFERROR(VLOOKUP(Q13,'Lookup Data'!A:D,2,FALSE),"")</f>
        <v/>
      </c>
      <c r="S13" s="116" t="str">
        <f>IF(N13="Co-Supervisor","Co-Supervisor","")</f>
        <v/>
      </c>
      <c r="T13" s="80" t="str">
        <f>IFERROR(VLOOKUP(Q13,'Lookup Data'!A:D,3,FALSE),"")</f>
        <v/>
      </c>
      <c r="U13" s="80" t="str">
        <f>IFERROR(VLOOKUP(Q13,'Lookup Data'!A:D,4,FALSE),"")</f>
        <v/>
      </c>
      <c r="V13" s="54"/>
      <c r="W13" s="53"/>
      <c r="X13" s="53"/>
      <c r="Y13" s="53"/>
      <c r="Z13" s="53"/>
      <c r="AA13" s="115" t="s">
        <v>161</v>
      </c>
      <c r="AB13" s="80">
        <f>IFERROR(VLOOKUP(AA13,'Lookup Data'!A:B,2,),"")</f>
        <v>10068993</v>
      </c>
      <c r="AC13" s="80" t="str">
        <f>IFERROR(VLOOKUP(AA13,'Lookup Data'!A:D,3,),"")</f>
        <v>Mechanical, Industrial and Aerospace Engineering</v>
      </c>
      <c r="AD13" s="80" t="str">
        <f>IFERROR(VLOOKUP(AA13,'Lookup Data'!A:D,4,FALSE),"")</f>
        <v>r.ganesan@concordia.ca</v>
      </c>
      <c r="AE13" s="115" t="s">
        <v>162</v>
      </c>
      <c r="AF13" s="80">
        <f>IFERROR(VLOOKUP(AE13,'Lookup Data'!A:D,2,),"")</f>
        <v>10189472</v>
      </c>
      <c r="AG13" s="80" t="str">
        <f>IFERROR(VLOOKUP(AE13,'Lookup Data'!A:D,3,),"")</f>
        <v>Building, Civil and Environmental Engineering</v>
      </c>
      <c r="AH13" s="80" t="str">
        <f>IFERROR(VLOOKUP(AE13,'Lookup Data'!A:D,4,FALSE),"")</f>
        <v>ahmed.soliman@concordia.ca</v>
      </c>
      <c r="AI13" s="115" t="s">
        <v>163</v>
      </c>
      <c r="AJ13" s="80">
        <f>IFERROR(VLOOKUP(AI13,'Lookup Data'!A:D,2,),"")</f>
        <v>10201981</v>
      </c>
      <c r="AK13" s="80" t="str">
        <f>IFERROR(VLOOKUP(AI13,'Lookup Data'!A:D,3,),"")</f>
        <v>Building, Civil and Environmental Engineering</v>
      </c>
      <c r="AL13" s="80" t="str">
        <f>IFERROR(VLOOKUP(AI13,'Lookup Data'!A:D,4,FALSE),"")</f>
        <v>emre.erkmen@concordia.ca</v>
      </c>
      <c r="AM13" s="56"/>
      <c r="AN13" s="53"/>
      <c r="AO13" s="53"/>
      <c r="AP13" s="53"/>
      <c r="AQ13" s="118" t="s">
        <v>164</v>
      </c>
      <c r="AR13" s="115" t="s">
        <v>141</v>
      </c>
      <c r="AS13" s="56"/>
      <c r="AT13" s="115" t="s">
        <v>62</v>
      </c>
      <c r="AU13" s="53"/>
      <c r="AV13" s="53"/>
      <c r="AW13" s="53"/>
      <c r="AX13" s="113" t="str">
        <f>IFERROR(VLOOKUP(D13,'Lookup Data'!N$2:O$35,2,),"")</f>
        <v>Building, Civil and Environmental Engineering</v>
      </c>
      <c r="AY13" s="116" t="str">
        <f>IFERROR(IF(VLOOKUP(AX13,'Lookup Data'!I$2:J$29,2,TRUE)="","",VLOOKUP(AX13,'Lookup Data'!I$2:J$29,2,TRUE)),"")</f>
        <v>Department of</v>
      </c>
      <c r="AZ13" s="116" t="str">
        <f>IFERROR(IF(VLOOKUP(AX13,'Lookup Data'!I$2:K$29,3,TRUE)="","",VLOOKUP(AX13,'Lookup Data'!I$2:K$29,3,TRUE)),"")</f>
        <v>Mohamed Ouf</v>
      </c>
      <c r="BA13" s="116" t="str">
        <f>IFERROR(IF(VLOOKUP(AX13,'Lookup Data'!I$2:M$29,5,TRUE)="","",VLOOKUP(AX13,'Lookup Data'!I$2:M$29,5,TRUE)),"")</f>
        <v/>
      </c>
      <c r="BB13" s="116" t="str">
        <f>IFERROR(IF(VLOOKUP(AX13,'Lookup Data'!I$2:L$29,4,TRUE)="","",VLOOKUP(AX13,'Lookup Data'!I$2:L$29,4,TRUE)),"")</f>
        <v>Gina Cody School of Engineering and Computer Science</v>
      </c>
      <c r="BC13" s="116" t="str">
        <f ca="1">IFERROR(VLOOKUP(BB13,'Lookup Data'!F$2:'Lookup Data'!F$6:G543,2,),"")</f>
        <v>Mourad Debbabi</v>
      </c>
      <c r="BD13" s="103">
        <f>(E13-7)</f>
        <v>45503</v>
      </c>
      <c r="BE13" s="119" t="str">
        <f>CONCATENATE(P13,"; ",U13,"; ",Z13,"; ",AD13,"; ",AH13,"; ",AL13,"; ",AS13,"; ",AP13)</f>
        <v xml:space="preserve">khaled.galal@concordia.ca; ; ; r.ganesan@concordia.ca; ahmed.soliman@concordia.ca; emre.erkmen@concordia.ca; ; </v>
      </c>
    </row>
    <row r="14" spans="1:57" ht="15" customHeight="1">
      <c r="A14" s="53" t="s">
        <v>57</v>
      </c>
      <c r="B14" s="61" t="s">
        <v>165</v>
      </c>
      <c r="C14" s="61" t="s">
        <v>166</v>
      </c>
      <c r="D14" s="61" t="s">
        <v>167</v>
      </c>
      <c r="E14" s="51">
        <v>45510</v>
      </c>
      <c r="F14" s="63">
        <v>0.58333333333333337</v>
      </c>
      <c r="G14" s="61" t="s">
        <v>62</v>
      </c>
      <c r="H14" s="115" t="s">
        <v>62</v>
      </c>
      <c r="I14" s="80" t="str">
        <f>IFERROR(VLOOKUP(H14,'Lookup Data'!A:D,2,FALSE),"")</f>
        <v/>
      </c>
      <c r="J14" s="116" t="str">
        <f>IFERROR(VLOOKUP(H14,'Lookup Data'!A:D,3,FALSE),"")</f>
        <v/>
      </c>
      <c r="K14" s="116" t="str">
        <f>IFERROR(VLOOKUP(H14,'Lookup Data'!A:D,4,FALSE),"")</f>
        <v/>
      </c>
      <c r="L14" s="115" t="s">
        <v>155</v>
      </c>
      <c r="M14" s="80">
        <f>IFERROR(VLOOKUP(L14,'Lookup Data'!A:B,2,),"")</f>
        <v>40043026</v>
      </c>
      <c r="N14" s="53"/>
      <c r="O14" s="80" t="str">
        <f>IFERROR(VLOOKUP(L14,'Lookup Data'!A:D,3,FALSE),"")</f>
        <v>Concordia Institute for Information and Systems Engineering</v>
      </c>
      <c r="P14" s="117" t="str">
        <f>IFERROR(VLOOKUP(L14,'Lookup Data'!A:D,4,FALSE),"")</f>
        <v>mohsen.ghafouri@concordia.ca</v>
      </c>
      <c r="Q14" s="56"/>
      <c r="R14" s="80" t="str">
        <f>IFERROR(VLOOKUP(Q14,'Lookup Data'!A:D,2,FALSE),"")</f>
        <v/>
      </c>
      <c r="S14" s="116" t="str">
        <f>IF(N14="Co-Supervisor","Co-Supervisor","")</f>
        <v/>
      </c>
      <c r="T14" s="80" t="str">
        <f>IFERROR(VLOOKUP(Q14,'Lookup Data'!A:D,3,FALSE),"")</f>
        <v/>
      </c>
      <c r="U14" s="80" t="str">
        <f>IFERROR(VLOOKUP(Q14,'Lookup Data'!A:D,4,FALSE),"")</f>
        <v/>
      </c>
      <c r="V14" s="54"/>
      <c r="W14" s="53"/>
      <c r="X14" s="53"/>
      <c r="Y14" s="53"/>
      <c r="Z14" s="53"/>
      <c r="AA14" s="115" t="s">
        <v>153</v>
      </c>
      <c r="AB14" s="80">
        <f>IFERROR(VLOOKUP(AA14,'Lookup Data'!A:B,2,),"")</f>
        <v>10200262</v>
      </c>
      <c r="AC14" s="80" t="str">
        <f>IFERROR(VLOOKUP(AA14,'Lookup Data'!A:D,3,),"")</f>
        <v>Electrical and Computer Engineering</v>
      </c>
      <c r="AD14" s="80" t="str">
        <f>IFERROR(VLOOKUP(AA14,'Lookup Data'!A:D,4,FALSE),"")</f>
        <v>chunyan.lai@concordia.ca</v>
      </c>
      <c r="AE14" s="115" t="s">
        <v>82</v>
      </c>
      <c r="AF14" s="80">
        <f>IFERROR(VLOOKUP(AE14,'Lookup Data'!A:D,2,),"")</f>
        <v>25797705</v>
      </c>
      <c r="AG14" s="80" t="str">
        <f>IFERROR(VLOOKUP(AE14,'Lookup Data'!A:D,3,),"")</f>
        <v>Concordia Institute for Information and Systems Engineering</v>
      </c>
      <c r="AH14" s="80" t="str">
        <f>IFERROR(VLOOKUP(AE14,'Lookup Data'!A:D,4,FALSE),"")</f>
        <v>chadi.assi@concordia.ca</v>
      </c>
      <c r="AI14" s="115" t="s">
        <v>168</v>
      </c>
      <c r="AJ14" s="80">
        <f>IFERROR(VLOOKUP(AI14,'Lookup Data'!A:D,2,),"")</f>
        <v>10132703</v>
      </c>
      <c r="AK14" s="80" t="str">
        <f>IFERROR(VLOOKUP(AI14,'Lookup Data'!A:D,3,),"")</f>
        <v>Concordia Institute for Information and Systems Engineering</v>
      </c>
      <c r="AL14" s="80" t="str">
        <f>IFERROR(VLOOKUP(AI14,'Lookup Data'!A:D,4,FALSE),"")</f>
        <v>amr.youssef@concordia.ca</v>
      </c>
      <c r="AM14" s="56"/>
      <c r="AN14" s="53"/>
      <c r="AO14" s="53"/>
      <c r="AP14" s="53"/>
      <c r="AQ14" s="118" t="s">
        <v>169</v>
      </c>
      <c r="AR14" s="115" t="s">
        <v>85</v>
      </c>
      <c r="AS14" s="56"/>
      <c r="AT14" s="115" t="s">
        <v>62</v>
      </c>
      <c r="AU14" s="53"/>
      <c r="AV14" s="53"/>
      <c r="AW14" s="53"/>
      <c r="AX14" s="113" t="str">
        <f>IFERROR(VLOOKUP(D14,'Lookup Data'!N$2:O$35,2,),"")</f>
        <v>Concordia Institute for Information Systems Engineering</v>
      </c>
      <c r="AY14" s="116" t="str">
        <f>IFERROR(IF(VLOOKUP(AX14,'Lookup Data'!I$2:J$29,2,TRUE)="","",VLOOKUP(AX14,'Lookup Data'!I$2:J$29,2,TRUE)),"")</f>
        <v/>
      </c>
      <c r="AZ14" s="116" t="str">
        <f>IFERROR(IF(VLOOKUP(AX14,'Lookup Data'!I$2:K$29,3,TRUE)="","",VLOOKUP(AX14,'Lookup Data'!I$2:K$29,3,TRUE)),"")</f>
        <v>Farnoosh Naderkhani</v>
      </c>
      <c r="BA14" s="116" t="str">
        <f>IFERROR(IF(VLOOKUP(AX14,'Lookup Data'!I$2:M$29,5,TRUE)="","",VLOOKUP(AX14,'Lookup Data'!I$2:M$29,5,TRUE)),"")</f>
        <v/>
      </c>
      <c r="BB14" s="116" t="str">
        <f>IFERROR(IF(VLOOKUP(AX14,'Lookup Data'!I$2:L$29,4,TRUE)="","",VLOOKUP(AX14,'Lookup Data'!I$2:L$29,4,TRUE)),"")</f>
        <v>Gina Cody School of Engineering and Computer Science</v>
      </c>
      <c r="BC14" s="116" t="str">
        <f ca="1">IFERROR(VLOOKUP(BB14,'Lookup Data'!F$2:'Lookup Data'!F$6:G583,2,),"")</f>
        <v>Mourad Debbabi</v>
      </c>
      <c r="BD14" s="103">
        <f>(E14-7)</f>
        <v>45503</v>
      </c>
      <c r="BE14" s="119" t="str">
        <f>CONCATENATE(P14,"; ",U14,"; ",Z14,"; ",AD14,"; ",AH14,"; ",AL14,"; ",AS14,"; ",AP14)</f>
        <v xml:space="preserve">mohsen.ghafouri@concordia.ca; ; ; chunyan.lai@concordia.ca; chadi.assi@concordia.ca; amr.youssef@concordia.ca; ; </v>
      </c>
    </row>
    <row r="15" spans="1:57" ht="15" customHeight="1">
      <c r="A15" s="53" t="s">
        <v>57</v>
      </c>
      <c r="B15" s="61" t="s">
        <v>170</v>
      </c>
      <c r="C15" s="61" t="s">
        <v>171</v>
      </c>
      <c r="D15" s="61" t="s">
        <v>60</v>
      </c>
      <c r="E15" s="51">
        <v>45512</v>
      </c>
      <c r="F15" s="63">
        <v>0.41666666666666669</v>
      </c>
      <c r="G15" s="61" t="s">
        <v>61</v>
      </c>
      <c r="H15" s="115" t="s">
        <v>172</v>
      </c>
      <c r="I15" s="80">
        <f>IFERROR(VLOOKUP(H15,'Lookup Data'!A:D,2,FALSE),"")</f>
        <v>26755488</v>
      </c>
      <c r="J15" s="116" t="str">
        <f>IFERROR(VLOOKUP(H15,'Lookup Data'!A:D,3,FALSE),"")</f>
        <v>Applied Human Sciences</v>
      </c>
      <c r="K15" s="116" t="str">
        <f>IFERROR(VLOOKUP(H15,'Lookup Data'!A:D,4,FALSE),"")</f>
        <v>Patti.Ranahan@concordia.ca</v>
      </c>
      <c r="L15" s="115" t="s">
        <v>173</v>
      </c>
      <c r="M15" s="80">
        <f>IFERROR(VLOOKUP(L15,'Lookup Data'!A:B,2,),"")</f>
        <v>10184125</v>
      </c>
      <c r="N15" s="53"/>
      <c r="O15" s="80" t="str">
        <f>IFERROR(VLOOKUP(L15,'Lookup Data'!A:D,3,FALSE),"")</f>
        <v>Psychology</v>
      </c>
      <c r="P15" s="117" t="str">
        <f>IFERROR(VLOOKUP(L15,'Lookup Data'!A:D,4,FALSE),"")</f>
        <v>linda.booij@concordia.ca</v>
      </c>
      <c r="Q15" s="56"/>
      <c r="R15" s="80" t="str">
        <f>IFERROR(VLOOKUP(Q15,'Lookup Data'!A:D,2,FALSE),"")</f>
        <v/>
      </c>
      <c r="S15" s="116" t="str">
        <f>IF(N15="Co-Supervisor","Co-Supervisor","")</f>
        <v/>
      </c>
      <c r="T15" s="80" t="str">
        <f>IFERROR(VLOOKUP(Q15,'Lookup Data'!A:D,3,FALSE),"")</f>
        <v/>
      </c>
      <c r="U15" s="80" t="str">
        <f>IFERROR(VLOOKUP(Q15,'Lookup Data'!A:D,4,FALSE),"")</f>
        <v/>
      </c>
      <c r="V15" s="54"/>
      <c r="W15" s="53"/>
      <c r="X15" s="53"/>
      <c r="Y15" s="53"/>
      <c r="Z15" s="53"/>
      <c r="AA15" s="115" t="s">
        <v>174</v>
      </c>
      <c r="AB15" s="80">
        <f>IFERROR(VLOOKUP(AA15,'Lookup Data'!A:B,2,),"")</f>
        <v>10211646</v>
      </c>
      <c r="AC15" s="80" t="str">
        <f>IFERROR(VLOOKUP(AA15,'Lookup Data'!A:D,3,),"")</f>
        <v>Psychology</v>
      </c>
      <c r="AD15" s="80" t="str">
        <f>IFERROR(VLOOKUP(AA15,'Lookup Data'!A:D,4,FALSE),"")</f>
        <v>nicole.alberts@concordia.ca</v>
      </c>
      <c r="AE15" s="115" t="s">
        <v>175</v>
      </c>
      <c r="AF15" s="80">
        <f>IFERROR(VLOOKUP(AE15,'Lookup Data'!A:D,2,),"")</f>
        <v>10030708</v>
      </c>
      <c r="AG15" s="80" t="str">
        <f>IFERROR(VLOOKUP(AE15,'Lookup Data'!A:D,3,),"")</f>
        <v>Psychology</v>
      </c>
      <c r="AH15" s="80" t="str">
        <f>IFERROR(VLOOKUP(AE15,'Lookup Data'!A:D,4,FALSE),"")</f>
        <v>diane.poulindubois@concordia.ca</v>
      </c>
      <c r="AI15" s="115" t="s">
        <v>176</v>
      </c>
      <c r="AJ15" s="80">
        <f>IFERROR(VLOOKUP(AI15,'Lookup Data'!A:D,2,),"")</f>
        <v>22167468</v>
      </c>
      <c r="AK15" s="80" t="str">
        <f>IFERROR(VLOOKUP(AI15,'Lookup Data'!A:D,3,),"")</f>
        <v>Psychology</v>
      </c>
      <c r="AL15" s="80" t="str">
        <f>IFERROR(VLOOKUP(AI15,'Lookup Data'!A:D,4,FALSE),"")</f>
        <v>Natalie.Phillips@concordia.ca</v>
      </c>
      <c r="AM15" s="56"/>
      <c r="AN15" s="53"/>
      <c r="AO15" s="53"/>
      <c r="AP15" s="53"/>
      <c r="AQ15" s="118" t="s">
        <v>177</v>
      </c>
      <c r="AR15" s="115" t="s">
        <v>178</v>
      </c>
      <c r="AS15" s="56"/>
      <c r="AT15" s="115" t="s">
        <v>62</v>
      </c>
      <c r="AU15" s="53"/>
      <c r="AV15" s="53"/>
      <c r="AW15" s="53"/>
      <c r="AX15" s="113" t="str">
        <f>IFERROR(VLOOKUP(D15,'Lookup Data'!N$2:O$35,2,),"")</f>
        <v>Psychology</v>
      </c>
      <c r="AY15" s="116" t="str">
        <f>IFERROR(IF(VLOOKUP(AX15,'Lookup Data'!I$2:J$29,2,TRUE)="","",VLOOKUP(AX15,'Lookup Data'!I$2:J$29,2,TRUE)),"")</f>
        <v>Department of</v>
      </c>
      <c r="AZ15" s="116" t="str">
        <f>IFERROR(IF(VLOOKUP(AX15,'Lookup Data'!I$2:K$29,3,TRUE)="","",VLOOKUP(AX15,'Lookup Data'!I$2:K$29,3,TRUE)),"")</f>
        <v>Andrew Chapman</v>
      </c>
      <c r="BA15" s="116" t="str">
        <f>IFERROR(IF(VLOOKUP(AX15,'Lookup Data'!I$2:M$29,5,TRUE)="","",VLOOKUP(AX15,'Lookup Data'!I$2:M$29,5,TRUE)),"")</f>
        <v/>
      </c>
      <c r="BB15" s="116" t="str">
        <f>IFERROR(IF(VLOOKUP(AX15,'Lookup Data'!I$2:L$29,4,TRUE)="","",VLOOKUP(AX15,'Lookup Data'!I$2:L$29,4,TRUE)),"")</f>
        <v>Faculty of Arts and Science</v>
      </c>
      <c r="BC15" s="116" t="str">
        <f ca="1">IFERROR(VLOOKUP(BB15,'Lookup Data'!F$2:'Lookup Data'!F$6:G537,2,),"")</f>
        <v>Pascale Sicotte</v>
      </c>
      <c r="BD15" s="103">
        <f>(E15-7)</f>
        <v>45505</v>
      </c>
      <c r="BE15" s="119" t="str">
        <f>CONCATENATE(P15,"; ",U15,"; ",Z15,"; ",AD15,"; ",AH15,"; ",AL15,"; ",AS15,"; ",AP15)</f>
        <v xml:space="preserve">linda.booij@concordia.ca; ; ; nicole.alberts@concordia.ca; diane.poulindubois@concordia.ca; Natalie.Phillips@concordia.ca; ; </v>
      </c>
    </row>
    <row r="16" spans="1:57" ht="15" customHeight="1">
      <c r="A16" s="53" t="s">
        <v>57</v>
      </c>
      <c r="B16" s="61" t="s">
        <v>179</v>
      </c>
      <c r="C16" s="61" t="s">
        <v>180</v>
      </c>
      <c r="D16" s="61" t="s">
        <v>167</v>
      </c>
      <c r="E16" s="51">
        <v>45512</v>
      </c>
      <c r="F16" s="63">
        <v>0.41666666666666669</v>
      </c>
      <c r="G16" s="61" t="s">
        <v>181</v>
      </c>
      <c r="H16" s="115" t="s">
        <v>182</v>
      </c>
      <c r="I16" s="80" t="str">
        <f>IFERROR(VLOOKUP(H16,'Lookup Data'!A:D,2,FALSE),"")</f>
        <v/>
      </c>
      <c r="J16" s="116" t="str">
        <f>IFERROR(VLOOKUP(H16,'Lookup Data'!A:D,3,FALSE),"")</f>
        <v/>
      </c>
      <c r="K16" s="116" t="str">
        <f>IFERROR(VLOOKUP(H16,'Lookup Data'!A:D,4,FALSE),"")</f>
        <v/>
      </c>
      <c r="L16" s="115" t="s">
        <v>183</v>
      </c>
      <c r="M16" s="80" t="str">
        <f>IFERROR(VLOOKUP(L16,'Lookup Data'!A:B,2,),"")</f>
        <v/>
      </c>
      <c r="N16" s="53"/>
      <c r="O16" s="80" t="str">
        <f>IFERROR(VLOOKUP(L16,'Lookup Data'!A:D,3,FALSE),"")</f>
        <v/>
      </c>
      <c r="P16" s="117" t="str">
        <f>IFERROR(VLOOKUP(L16,'Lookup Data'!A:D,4,FALSE),"")</f>
        <v/>
      </c>
      <c r="Q16" s="56"/>
      <c r="R16" s="80" t="str">
        <f>IFERROR(VLOOKUP(Q16,'Lookup Data'!A:D,2,FALSE),"")</f>
        <v/>
      </c>
      <c r="S16" s="116" t="str">
        <f>IF(N16="Co-Supervisor","Co-Supervisor","")</f>
        <v/>
      </c>
      <c r="T16" s="80" t="str">
        <f>IFERROR(VLOOKUP(Q16,'Lookup Data'!A:D,3,FALSE),"")</f>
        <v/>
      </c>
      <c r="U16" s="80" t="str">
        <f>IFERROR(VLOOKUP(Q16,'Lookup Data'!A:D,4,FALSE),"")</f>
        <v/>
      </c>
      <c r="V16" s="54"/>
      <c r="W16" s="53"/>
      <c r="X16" s="53"/>
      <c r="Y16" s="53"/>
      <c r="Z16" s="53"/>
      <c r="AA16" s="115" t="s">
        <v>184</v>
      </c>
      <c r="AB16" s="80" t="str">
        <f>IFERROR(VLOOKUP(AA16,'Lookup Data'!A:B,2,),"")</f>
        <v/>
      </c>
      <c r="AC16" s="80" t="str">
        <f>IFERROR(VLOOKUP(AA16,'Lookup Data'!A:D,3,),"")</f>
        <v/>
      </c>
      <c r="AD16" s="80" t="str">
        <f>IFERROR(VLOOKUP(AA16,'Lookup Data'!A:D,4,FALSE),"")</f>
        <v/>
      </c>
      <c r="AE16" s="115" t="s">
        <v>185</v>
      </c>
      <c r="AF16" s="80" t="str">
        <f>IFERROR(VLOOKUP(AE16,'Lookup Data'!A:D,2,),"")</f>
        <v/>
      </c>
      <c r="AG16" s="80" t="str">
        <f>IFERROR(VLOOKUP(AE16,'Lookup Data'!A:D,3,),"")</f>
        <v/>
      </c>
      <c r="AH16" s="80" t="str">
        <f>IFERROR(VLOOKUP(AE16,'Lookup Data'!A:D,4,FALSE),"")</f>
        <v/>
      </c>
      <c r="AI16" s="115" t="s">
        <v>186</v>
      </c>
      <c r="AJ16" s="80" t="str">
        <f>IFERROR(VLOOKUP(AI16,'Lookup Data'!A:D,2,),"")</f>
        <v/>
      </c>
      <c r="AK16" s="80" t="str">
        <f>IFERROR(VLOOKUP(AI16,'Lookup Data'!A:D,3,),"")</f>
        <v/>
      </c>
      <c r="AL16" s="80" t="str">
        <f>IFERROR(VLOOKUP(AI16,'Lookup Data'!A:D,4,FALSE),"")</f>
        <v/>
      </c>
      <c r="AM16" s="56"/>
      <c r="AN16" s="53"/>
      <c r="AO16" s="53"/>
      <c r="AP16" s="53"/>
      <c r="AQ16" s="118" t="s">
        <v>187</v>
      </c>
      <c r="AR16" s="115" t="s">
        <v>85</v>
      </c>
      <c r="AS16" s="56"/>
      <c r="AT16" s="115" t="s">
        <v>62</v>
      </c>
      <c r="AU16" s="53"/>
      <c r="AV16" s="53"/>
      <c r="AW16" s="53"/>
      <c r="AX16" s="113" t="str">
        <f>IFERROR(VLOOKUP(D16,'Lookup Data'!N$2:O$35,2,),"")</f>
        <v>Concordia Institute for Information Systems Engineering</v>
      </c>
      <c r="AY16" s="116" t="str">
        <f>IFERROR(IF(VLOOKUP(AX16,'Lookup Data'!I$2:J$29,2,TRUE)="","",VLOOKUP(AX16,'Lookup Data'!I$2:J$29,2,TRUE)),"")</f>
        <v/>
      </c>
      <c r="AZ16" s="116" t="str">
        <f>IFERROR(IF(VLOOKUP(AX16,'Lookup Data'!I$2:K$29,3,TRUE)="","",VLOOKUP(AX16,'Lookup Data'!I$2:K$29,3,TRUE)),"")</f>
        <v>Farnoosh Naderkhani</v>
      </c>
      <c r="BA16" s="116" t="str">
        <f>IFERROR(IF(VLOOKUP(AX16,'Lookup Data'!I$2:M$29,5,TRUE)="","",VLOOKUP(AX16,'Lookup Data'!I$2:M$29,5,TRUE)),"")</f>
        <v/>
      </c>
      <c r="BB16" s="116" t="str">
        <f>IFERROR(IF(VLOOKUP(AX16,'Lookup Data'!I$2:L$29,4,TRUE)="","",VLOOKUP(AX16,'Lookup Data'!I$2:L$29,4,TRUE)),"")</f>
        <v>Gina Cody School of Engineering and Computer Science</v>
      </c>
      <c r="BC16" s="116" t="str">
        <f ca="1">IFERROR(VLOOKUP(BB16,'Lookup Data'!F$2:'Lookup Data'!F$6:G542,2,),"")</f>
        <v>Mourad Debbabi</v>
      </c>
      <c r="BD16" s="103">
        <f>(E16-7)</f>
        <v>45505</v>
      </c>
      <c r="BE16" s="119" t="str">
        <f>CONCATENATE(P16,"; ",U16,"; ",Z16,"; ",AD16,"; ",AH16,"; ",AL16,"; ",AS16,"; ",AP16)</f>
        <v xml:space="preserve">; ; ; ; ; ; ; </v>
      </c>
    </row>
    <row r="17" spans="1:57" ht="15" customHeight="1">
      <c r="A17" s="53" t="s">
        <v>57</v>
      </c>
      <c r="B17" s="61" t="s">
        <v>188</v>
      </c>
      <c r="C17" s="61" t="s">
        <v>189</v>
      </c>
      <c r="D17" s="61" t="s">
        <v>190</v>
      </c>
      <c r="E17" s="51">
        <v>45512</v>
      </c>
      <c r="F17" s="63">
        <v>0.54166666666666663</v>
      </c>
      <c r="G17" s="61" t="s">
        <v>62</v>
      </c>
      <c r="H17" s="115" t="s">
        <v>62</v>
      </c>
      <c r="I17" s="80" t="str">
        <f>IFERROR(VLOOKUP(H17,'Lookup Data'!A:D,2,FALSE),"")</f>
        <v/>
      </c>
      <c r="J17" s="116" t="str">
        <f>IFERROR(VLOOKUP(H17,'Lookup Data'!A:D,3,FALSE),"")</f>
        <v/>
      </c>
      <c r="K17" s="116" t="str">
        <f>IFERROR(VLOOKUP(H17,'Lookup Data'!A:D,4,FALSE),"")</f>
        <v/>
      </c>
      <c r="L17" s="115" t="s">
        <v>191</v>
      </c>
      <c r="M17" s="80">
        <f>IFERROR(VLOOKUP(L17,'Lookup Data'!A:B,2,),"")</f>
        <v>10184328</v>
      </c>
      <c r="N17" s="53"/>
      <c r="O17" s="80" t="str">
        <f>IFERROR(VLOOKUP(L17,'Lookup Data'!A:D,3,FALSE),"")</f>
        <v>Design and Computation Arts</v>
      </c>
      <c r="P17" s="117" t="str">
        <f>IFERROR(VLOOKUP(L17,'Lookup Data'!A:D,4,FALSE),"")</f>
        <v>rilla.khaled@concordia.ca</v>
      </c>
      <c r="Q17" s="56"/>
      <c r="R17" s="80" t="str">
        <f>IFERROR(VLOOKUP(Q17,'Lookup Data'!A:D,2,FALSE),"")</f>
        <v/>
      </c>
      <c r="S17" s="116" t="str">
        <f>IF(N17="Co-Supervisor","Co-Supervisor","")</f>
        <v/>
      </c>
      <c r="T17" s="80" t="str">
        <f>IFERROR(VLOOKUP(Q17,'Lookup Data'!A:D,3,FALSE),"")</f>
        <v/>
      </c>
      <c r="U17" s="80" t="str">
        <f>IFERROR(VLOOKUP(Q17,'Lookup Data'!A:D,4,FALSE),"")</f>
        <v/>
      </c>
      <c r="V17" s="54"/>
      <c r="W17" s="53"/>
      <c r="X17" s="53"/>
      <c r="Y17" s="53"/>
      <c r="Z17" s="53"/>
      <c r="AA17" s="115" t="s">
        <v>192</v>
      </c>
      <c r="AB17" s="80">
        <f>IFERROR(VLOOKUP(AA17,'Lookup Data'!A:B,2,),"")</f>
        <v>20170526</v>
      </c>
      <c r="AC17" s="80" t="str">
        <f>IFERROR(VLOOKUP(AA17,'Lookup Data'!A:D,3,),"")</f>
        <v>Sociology and Anthropology</v>
      </c>
      <c r="AD17" s="80" t="str">
        <f>IFERROR(VLOOKUP(AA17,'Lookup Data'!A:D,4,FALSE),"")</f>
        <v>bart.simon@concordia.ca</v>
      </c>
      <c r="AE17" s="115" t="s">
        <v>193</v>
      </c>
      <c r="AF17" s="80" t="str">
        <f>IFERROR(VLOOKUP(AE17,'Lookup Data'!A:D,2,),"")</f>
        <v/>
      </c>
      <c r="AG17" s="80" t="str">
        <f>IFERROR(VLOOKUP(AE17,'Lookup Data'!A:D,3,),"")</f>
        <v/>
      </c>
      <c r="AH17" s="80" t="str">
        <f>IFERROR(VLOOKUP(AE17,'Lookup Data'!A:D,4,FALSE),"")</f>
        <v/>
      </c>
      <c r="AI17" s="115" t="s">
        <v>194</v>
      </c>
      <c r="AJ17" s="80" t="str">
        <f>IFERROR(VLOOKUP(AI17,'Lookup Data'!A:D,2,),"")</f>
        <v>N/A</v>
      </c>
      <c r="AK17" s="80" t="str">
        <f>IFERROR(VLOOKUP(AI17,'Lookup Data'!A:D,3,),"")</f>
        <v>Studio Arts</v>
      </c>
      <c r="AL17" s="80" t="str">
        <f>IFERROR(VLOOKUP(AI17,'Lookup Data'!A:D,4,FALSE),"")</f>
        <v>lynn.hughes@concordia.ca</v>
      </c>
      <c r="AM17" s="56"/>
      <c r="AN17" s="53"/>
      <c r="AO17" s="53"/>
      <c r="AP17" s="53"/>
      <c r="AQ17" s="118" t="s">
        <v>195</v>
      </c>
      <c r="AR17" s="115" t="s">
        <v>196</v>
      </c>
      <c r="AS17" s="56"/>
      <c r="AT17" s="115" t="s">
        <v>62</v>
      </c>
      <c r="AU17" s="53"/>
      <c r="AV17" s="53"/>
      <c r="AW17" s="53"/>
      <c r="AX17" s="113" t="str">
        <f>IFERROR(VLOOKUP(D17,'Lookup Data'!N$2:O$35,2,),"")</f>
        <v>Individualized Program</v>
      </c>
      <c r="AY17" s="116" t="str">
        <f>IFERROR(IF(VLOOKUP(AX17,'Lookup Data'!I$2:J$29,2,TRUE)="","",VLOOKUP(AX17,'Lookup Data'!I$2:J$29,2,TRUE)),"")</f>
        <v/>
      </c>
      <c r="AZ17" s="116" t="str">
        <f>IFERROR(IF(VLOOKUP(AX17,'Lookup Data'!I$2:K$29,3,TRUE)="","",VLOOKUP(AX17,'Lookup Data'!I$2:K$29,3,TRUE)),"")</f>
        <v>Felice Yuen</v>
      </c>
      <c r="BA17" s="116" t="str">
        <f>IFERROR(IF(VLOOKUP(AX17,'Lookup Data'!I$2:M$29,5,TRUE)="","",VLOOKUP(AX17,'Lookup Data'!I$2:M$29,5,TRUE)),"")</f>
        <v/>
      </c>
      <c r="BB17" s="116" t="str">
        <f>IFERROR(IF(VLOOKUP(AX17,'Lookup Data'!I$2:L$29,4,TRUE)="","",VLOOKUP(AX17,'Lookup Data'!I$2:L$29,4,TRUE)),"")</f>
        <v>School of Graduate Studies</v>
      </c>
      <c r="BC17" s="116" t="str">
        <f ca="1">IFERROR(VLOOKUP(BB17,'Lookup Data'!F$2:'Lookup Data'!F$6:G584,2,),"")</f>
        <v>Effrosyni Diamantoudi</v>
      </c>
      <c r="BD17" s="103">
        <f>(E17-7)</f>
        <v>45505</v>
      </c>
      <c r="BE17" s="119" t="str">
        <f>CONCATENATE(P17,"; ",U17,"; ",Z17,"; ",AD17,"; ",AH17,"; ",AL17,"; ",AS17,"; ",AP17)</f>
        <v xml:space="preserve">rilla.khaled@concordia.ca; ; ; bart.simon@concordia.ca; ; lynn.hughes@concordia.ca; ; </v>
      </c>
    </row>
    <row r="18" spans="1:57" ht="15" customHeight="1">
      <c r="A18" s="53" t="s">
        <v>57</v>
      </c>
      <c r="B18" s="61" t="s">
        <v>197</v>
      </c>
      <c r="C18" s="61" t="s">
        <v>198</v>
      </c>
      <c r="D18" s="61" t="s">
        <v>60</v>
      </c>
      <c r="E18" s="51">
        <v>45512</v>
      </c>
      <c r="F18" s="61" t="s">
        <v>62</v>
      </c>
      <c r="G18" s="61" t="s">
        <v>62</v>
      </c>
      <c r="H18" s="115" t="s">
        <v>62</v>
      </c>
      <c r="I18" s="80" t="str">
        <f>IFERROR(VLOOKUP(H18,'Lookup Data'!A:D,2,FALSE),"")</f>
        <v/>
      </c>
      <c r="J18" s="116" t="str">
        <f>IFERROR(VLOOKUP(H18,'Lookup Data'!A:D,3,FALSE),"")</f>
        <v/>
      </c>
      <c r="K18" s="116" t="str">
        <f>IFERROR(VLOOKUP(H18,'Lookup Data'!A:D,4,FALSE),"")</f>
        <v/>
      </c>
      <c r="L18" s="115" t="s">
        <v>199</v>
      </c>
      <c r="M18" s="80">
        <f>IFERROR(VLOOKUP(L18,'Lookup Data'!A:B,2,),"")</f>
        <v>10173656</v>
      </c>
      <c r="N18" s="53"/>
      <c r="O18" s="80" t="str">
        <f>IFERROR(VLOOKUP(L18,'Lookup Data'!A:D,3,FALSE),"")</f>
        <v>Psychology</v>
      </c>
      <c r="P18" s="117" t="str">
        <f>IFERROR(VLOOKUP(L18,'Lookup Data'!A:D,4,FALSE),"")</f>
        <v>kristen.dunfield@concordia.ca</v>
      </c>
      <c r="Q18" s="56"/>
      <c r="R18" s="80" t="str">
        <f>IFERROR(VLOOKUP(Q18,'Lookup Data'!A:D,2,FALSE),"")</f>
        <v/>
      </c>
      <c r="S18" s="116" t="str">
        <f>IF(N18="Co-Supervisor","Co-Supervisor","")</f>
        <v/>
      </c>
      <c r="T18" s="80" t="str">
        <f>IFERROR(VLOOKUP(Q18,'Lookup Data'!A:D,3,FALSE),"")</f>
        <v/>
      </c>
      <c r="U18" s="80" t="str">
        <f>IFERROR(VLOOKUP(Q18,'Lookup Data'!A:D,4,FALSE),"")</f>
        <v/>
      </c>
      <c r="V18" s="54"/>
      <c r="W18" s="53"/>
      <c r="X18" s="53"/>
      <c r="Y18" s="53"/>
      <c r="Z18" s="53"/>
      <c r="AA18" s="115" t="s">
        <v>200</v>
      </c>
      <c r="AB18" s="80">
        <f>IFERROR(VLOOKUP(AA18,'Lookup Data'!A:B,2,),"")</f>
        <v>10164374</v>
      </c>
      <c r="AC18" s="80" t="str">
        <f>IFERROR(VLOOKUP(AA18,'Lookup Data'!A:D,3,),"")</f>
        <v>Psychology</v>
      </c>
      <c r="AD18" s="80" t="str">
        <f>IFERROR(VLOOKUP(AA18,'Lookup Data'!A:D,4,FALSE),"")</f>
        <v>Erin.Barker@concordia.ca</v>
      </c>
      <c r="AE18" s="115" t="s">
        <v>201</v>
      </c>
      <c r="AF18" s="80">
        <f>IFERROR(VLOOKUP(AE18,'Lookup Data'!A:D,2,),"")</f>
        <v>25099234</v>
      </c>
      <c r="AG18" s="80" t="str">
        <f>IFERROR(VLOOKUP(AE18,'Lookup Data'!A:D,3,),"")</f>
        <v>Education</v>
      </c>
      <c r="AH18" s="80" t="str">
        <f>IFERROR(VLOOKUP(AE18,'Lookup Data'!A:D,4,FALSE),"")</f>
        <v>holly.recchia@concordia.ca</v>
      </c>
      <c r="AI18" s="115" t="s">
        <v>202</v>
      </c>
      <c r="AJ18" s="80">
        <f>IFERROR(VLOOKUP(AI18,'Lookup Data'!A:D,2,),"")</f>
        <v>10083759</v>
      </c>
      <c r="AK18" s="80" t="str">
        <f>IFERROR(VLOOKUP(AI18,'Lookup Data'!A:D,3,),"")</f>
        <v>Psychology</v>
      </c>
      <c r="AL18" s="80" t="str">
        <f>IFERROR(VLOOKUP(AI18,'Lookup Data'!A:D,4,FALSE),"")</f>
        <v>William.Bukowski@concordia.ca</v>
      </c>
      <c r="AM18" s="56"/>
      <c r="AN18" s="53"/>
      <c r="AO18" s="53"/>
      <c r="AP18" s="53"/>
      <c r="AQ18" s="118" t="s">
        <v>203</v>
      </c>
      <c r="AR18" s="115" t="s">
        <v>204</v>
      </c>
      <c r="AS18" s="56"/>
      <c r="AT18" s="115" t="s">
        <v>62</v>
      </c>
      <c r="AU18" s="53"/>
      <c r="AV18" s="53"/>
      <c r="AW18" s="53"/>
      <c r="AX18" s="113" t="str">
        <f>IFERROR(VLOOKUP(D18,'Lookup Data'!N$2:O$35,2,),"")</f>
        <v>Psychology</v>
      </c>
      <c r="AY18" s="116" t="str">
        <f>IFERROR(IF(VLOOKUP(AX18,'Lookup Data'!I$2:J$29,2,TRUE)="","",VLOOKUP(AX18,'Lookup Data'!I$2:J$29,2,TRUE)),"")</f>
        <v>Department of</v>
      </c>
      <c r="AZ18" s="116" t="str">
        <f>IFERROR(IF(VLOOKUP(AX18,'Lookup Data'!I$2:K$29,3,TRUE)="","",VLOOKUP(AX18,'Lookup Data'!I$2:K$29,3,TRUE)),"")</f>
        <v>Andrew Chapman</v>
      </c>
      <c r="BA18" s="116" t="str">
        <f>IFERROR(IF(VLOOKUP(AX18,'Lookup Data'!I$2:M$29,5,TRUE)="","",VLOOKUP(AX18,'Lookup Data'!I$2:M$29,5,TRUE)),"")</f>
        <v/>
      </c>
      <c r="BB18" s="116" t="str">
        <f>IFERROR(IF(VLOOKUP(AX18,'Lookup Data'!I$2:L$29,4,TRUE)="","",VLOOKUP(AX18,'Lookup Data'!I$2:L$29,4,TRUE)),"")</f>
        <v>Faculty of Arts and Science</v>
      </c>
      <c r="BC18" s="116" t="str">
        <f ca="1">IFERROR(VLOOKUP(BB18,'Lookup Data'!F$2:'Lookup Data'!F$6:G585,2,),"")</f>
        <v>Pascale Sicotte</v>
      </c>
      <c r="BD18" s="103">
        <f>(E18-7)</f>
        <v>45505</v>
      </c>
      <c r="BE18" s="119" t="str">
        <f>CONCATENATE(P18,"; ",U18,"; ",Z18,"; ",AD18,"; ",AH18,"; ",AL18,"; ",AS18,"; ",AP18)</f>
        <v xml:space="preserve">kristen.dunfield@concordia.ca; ; ; Erin.Barker@concordia.ca; holly.recchia@concordia.ca; William.Bukowski@concordia.ca; ; </v>
      </c>
    </row>
    <row r="19" spans="1:57" ht="15" customHeight="1">
      <c r="A19" s="53" t="s">
        <v>57</v>
      </c>
      <c r="B19" s="61" t="s">
        <v>205</v>
      </c>
      <c r="C19" s="61" t="s">
        <v>206</v>
      </c>
      <c r="D19" s="61" t="s">
        <v>123</v>
      </c>
      <c r="E19" s="51">
        <v>45516</v>
      </c>
      <c r="F19" s="63">
        <v>0.38541666666666669</v>
      </c>
      <c r="G19" s="61" t="s">
        <v>207</v>
      </c>
      <c r="H19" s="115" t="s">
        <v>208</v>
      </c>
      <c r="I19" s="80">
        <f>IFERROR(VLOOKUP(H19,'Lookup Data'!A:D,2,FALSE),"")</f>
        <v>10111021</v>
      </c>
      <c r="J19" s="116" t="str">
        <f>IFERROR(VLOOKUP(H19,'Lookup Data'!A:D,3,FALSE),"")</f>
        <v>Études Françaises</v>
      </c>
      <c r="K19" s="116" t="str">
        <f>IFERROR(VLOOKUP(H19,'Lookup Data'!A:D,4,FALSE),"")</f>
        <v>philippe.caignon@concordia.ca</v>
      </c>
      <c r="L19" s="115" t="s">
        <v>209</v>
      </c>
      <c r="M19" s="80">
        <f>IFERROR(VLOOKUP(L19,'Lookup Data'!A:B,2,),"")</f>
        <v>23393283</v>
      </c>
      <c r="N19" s="53"/>
      <c r="O19" s="80" t="str">
        <f>IFERROR(VLOOKUP(L19,'Lookup Data'!A:D,3,FALSE),"")</f>
        <v>Art Education</v>
      </c>
      <c r="P19" s="117" t="str">
        <f>IFERROR(VLOOKUP(L19,'Lookup Data'!A:D,4,FALSE),"")</f>
        <v>kathleen.vaughan@concordia.ca</v>
      </c>
      <c r="Q19" s="56"/>
      <c r="R19" s="80" t="str">
        <f>IFERROR(VLOOKUP(Q19,'Lookup Data'!A:D,2,FALSE),"")</f>
        <v/>
      </c>
      <c r="S19" s="116" t="str">
        <f>IF(N19="Co-Supervisor","Co-Supervisor","")</f>
        <v/>
      </c>
      <c r="T19" s="80" t="str">
        <f>IFERROR(VLOOKUP(Q19,'Lookup Data'!A:D,3,FALSE),"")</f>
        <v/>
      </c>
      <c r="U19" s="80" t="str">
        <f>IFERROR(VLOOKUP(Q19,'Lookup Data'!A:D,4,FALSE),"")</f>
        <v/>
      </c>
      <c r="V19" s="54"/>
      <c r="W19" s="53"/>
      <c r="X19" s="53"/>
      <c r="Y19" s="53"/>
      <c r="Z19" s="53"/>
      <c r="AA19" s="115" t="s">
        <v>210</v>
      </c>
      <c r="AB19" s="80">
        <f>IFERROR(VLOOKUP(AA19,'Lookup Data'!A:B,2,),"")</f>
        <v>10148795</v>
      </c>
      <c r="AC19" s="80" t="str">
        <f>IFERROR(VLOOKUP(AA19,'Lookup Data'!A:D,3,),"")</f>
        <v>Art History</v>
      </c>
      <c r="AD19" s="80" t="str">
        <f>IFERROR(VLOOKUP(AA19,'Lookup Data'!A:D,4,FALSE),"")</f>
        <v>rebecca.duclos@concordia.ca</v>
      </c>
      <c r="AE19" s="115" t="s">
        <v>211</v>
      </c>
      <c r="AF19" s="80" t="str">
        <f>IFERROR(VLOOKUP(AE19,'Lookup Data'!A:D,2,),"")</f>
        <v>10029300</v>
      </c>
      <c r="AG19" s="80" t="str">
        <f>IFERROR(VLOOKUP(AE19,'Lookup Data'!A:D,3,),"")</f>
        <v>Art Education</v>
      </c>
      <c r="AH19" s="80" t="str">
        <f>IFERROR(VLOOKUP(AE19,'Lookup Data'!A:D,4,FALSE),"")</f>
        <v>d.pariser@gmail.com</v>
      </c>
      <c r="AI19" s="115" t="s">
        <v>212</v>
      </c>
      <c r="AJ19" s="80">
        <f>IFERROR(VLOOKUP(AI19,'Lookup Data'!A:D,2,),"")</f>
        <v>20986127</v>
      </c>
      <c r="AK19" s="80" t="str">
        <f>IFERROR(VLOOKUP(AI19,'Lookup Data'!A:D,3,),"")</f>
        <v>Art Education</v>
      </c>
      <c r="AL19" s="80" t="str">
        <f>IFERROR(VLOOKUP(AI19,'Lookup Data'!A:D,4,FALSE),"")</f>
        <v>lorrie.blair@concordia.ca</v>
      </c>
      <c r="AM19" s="56"/>
      <c r="AN19" s="53"/>
      <c r="AO19" s="53"/>
      <c r="AP19" s="53"/>
      <c r="AQ19" s="118" t="s">
        <v>213</v>
      </c>
      <c r="AR19" s="115" t="s">
        <v>214</v>
      </c>
      <c r="AS19" s="56"/>
      <c r="AT19" s="115" t="s">
        <v>62</v>
      </c>
      <c r="AU19" s="53"/>
      <c r="AV19" s="53"/>
      <c r="AW19" s="53"/>
      <c r="AX19" s="113" t="str">
        <f>IFERROR(VLOOKUP(D19,'Lookup Data'!N$2:O$35,2,),"")</f>
        <v>Art Education</v>
      </c>
      <c r="AY19" s="116" t="str">
        <f>IFERROR(IF(VLOOKUP(AX19,'Lookup Data'!I$2:J$29,2,TRUE)="","",VLOOKUP(AX19,'Lookup Data'!I$2:J$29,2,TRUE)),"")</f>
        <v>Department of</v>
      </c>
      <c r="AZ19" s="116" t="str">
        <f>IFERROR(IF(VLOOKUP(AX19,'Lookup Data'!I$2:K$29,3,TRUE)="","",VLOOKUP(AX19,'Lookup Data'!I$2:K$29,3,TRUE)),"")</f>
        <v>Juan Carlos Castro</v>
      </c>
      <c r="BA19" s="116" t="str">
        <f>IFERROR(IF(VLOOKUP(AX19,'Lookup Data'!I$2:M$29,5,TRUE)="","",VLOOKUP(AX19,'Lookup Data'!I$2:M$29,5,TRUE)),"")</f>
        <v/>
      </c>
      <c r="BB19" s="116" t="str">
        <f>IFERROR(IF(VLOOKUP(AX19,'Lookup Data'!I$2:L$29,4,TRUE)="","",VLOOKUP(AX19,'Lookup Data'!I$2:L$29,4,TRUE)),"")</f>
        <v>Faculty of Fine Arts</v>
      </c>
      <c r="BC19" s="116" t="str">
        <f ca="1">IFERROR(VLOOKUP(BB19,'Lookup Data'!F$2:'Lookup Data'!F$6:G544,2,),"")</f>
        <v>Annie Gérin</v>
      </c>
      <c r="BD19" s="103">
        <f>(E19-7)</f>
        <v>45509</v>
      </c>
      <c r="BE19" s="119" t="str">
        <f>CONCATENATE(P19,"; ",U19,"; ",Z19,"; ",AD19,"; ",AH19,"; ",AL19,"; ",AS19,"; ",AP19)</f>
        <v xml:space="preserve">kathleen.vaughan@concordia.ca; ; ; rebecca.duclos@concordia.ca; d.pariser@gmail.com; lorrie.blair@concordia.ca; ; </v>
      </c>
    </row>
    <row r="20" spans="1:57" ht="15" customHeight="1">
      <c r="A20" s="53" t="s">
        <v>57</v>
      </c>
      <c r="B20" s="61" t="s">
        <v>215</v>
      </c>
      <c r="C20" s="61" t="s">
        <v>216</v>
      </c>
      <c r="D20" s="61" t="s">
        <v>141</v>
      </c>
      <c r="E20" s="51">
        <v>45516</v>
      </c>
      <c r="F20" s="63">
        <v>0.41666666666666669</v>
      </c>
      <c r="G20" s="61" t="s">
        <v>142</v>
      </c>
      <c r="H20" s="115" t="s">
        <v>217</v>
      </c>
      <c r="I20" s="80">
        <f>IFERROR(VLOOKUP(H20,'Lookup Data'!A:D,2,FALSE),"")</f>
        <v>10154907</v>
      </c>
      <c r="J20" s="116" t="str">
        <f>IFERROR(VLOOKUP(H20,'Lookup Data'!A:D,3,FALSE),"")</f>
        <v>Building, Civil and Environmental Engineering</v>
      </c>
      <c r="K20" s="116" t="str">
        <f>IFERROR(VLOOKUP(H20,'Lookup Data'!A:D,4,FALSE),"")</f>
        <v>jassim.hassan@concordia.ca</v>
      </c>
      <c r="L20" s="115" t="s">
        <v>160</v>
      </c>
      <c r="M20" s="80">
        <f>IFERROR(VLOOKUP(L20,'Lookup Data'!A:B,2,),"")</f>
        <v>26824552</v>
      </c>
      <c r="N20" s="53"/>
      <c r="O20" s="80" t="str">
        <f>IFERROR(VLOOKUP(L20,'Lookup Data'!A:D,3,FALSE),"")</f>
        <v>Building, Civil and Environmental Engineering</v>
      </c>
      <c r="P20" s="117" t="str">
        <f>IFERROR(VLOOKUP(L20,'Lookup Data'!A:D,4,FALSE),"")</f>
        <v>khaled.galal@concordia.ca</v>
      </c>
      <c r="Q20" s="56"/>
      <c r="R20" s="80" t="str">
        <f>IFERROR(VLOOKUP(Q20,'Lookup Data'!A:D,2,FALSE),"")</f>
        <v/>
      </c>
      <c r="S20" s="116" t="str">
        <f>IF(N20="Co-Supervisor","Co-Supervisor","")</f>
        <v/>
      </c>
      <c r="T20" s="80" t="str">
        <f>IFERROR(VLOOKUP(Q20,'Lookup Data'!A:D,3,FALSE),"")</f>
        <v/>
      </c>
      <c r="U20" s="80" t="str">
        <f>IFERROR(VLOOKUP(Q20,'Lookup Data'!A:D,4,FALSE),"")</f>
        <v/>
      </c>
      <c r="V20" s="54"/>
      <c r="W20" s="53"/>
      <c r="X20" s="53"/>
      <c r="Y20" s="53"/>
      <c r="Z20" s="53"/>
      <c r="AA20" s="115" t="s">
        <v>218</v>
      </c>
      <c r="AB20" s="80" t="str">
        <f>IFERROR(VLOOKUP(AA20,'Lookup Data'!A:B,2,),"")</f>
        <v/>
      </c>
      <c r="AC20" s="80" t="str">
        <f>IFERROR(VLOOKUP(AA20,'Lookup Data'!A:D,3,),"")</f>
        <v/>
      </c>
      <c r="AD20" s="80" t="str">
        <f>IFERROR(VLOOKUP(AA20,'Lookup Data'!A:D,4,FALSE),"")</f>
        <v/>
      </c>
      <c r="AE20" s="115" t="s">
        <v>163</v>
      </c>
      <c r="AF20" s="80">
        <f>IFERROR(VLOOKUP(AE20,'Lookup Data'!A:D,2,),"")</f>
        <v>10201981</v>
      </c>
      <c r="AG20" s="80" t="str">
        <f>IFERROR(VLOOKUP(AE20,'Lookup Data'!A:D,3,),"")</f>
        <v>Building, Civil and Environmental Engineering</v>
      </c>
      <c r="AH20" s="80" t="str">
        <f>IFERROR(VLOOKUP(AE20,'Lookup Data'!A:D,4,FALSE),"")</f>
        <v>emre.erkmen@concordia.ca</v>
      </c>
      <c r="AI20" s="115" t="s">
        <v>162</v>
      </c>
      <c r="AJ20" s="80">
        <f>IFERROR(VLOOKUP(AI20,'Lookup Data'!A:D,2,),"")</f>
        <v>10189472</v>
      </c>
      <c r="AK20" s="80" t="str">
        <f>IFERROR(VLOOKUP(AI20,'Lookup Data'!A:D,3,),"")</f>
        <v>Building, Civil and Environmental Engineering</v>
      </c>
      <c r="AL20" s="80" t="str">
        <f>IFERROR(VLOOKUP(AI20,'Lookup Data'!A:D,4,FALSE),"")</f>
        <v>ahmed.soliman@concordia.ca</v>
      </c>
      <c r="AM20" s="56"/>
      <c r="AN20" s="53"/>
      <c r="AO20" s="53"/>
      <c r="AP20" s="53"/>
      <c r="AQ20" s="118" t="s">
        <v>219</v>
      </c>
      <c r="AR20" s="115" t="s">
        <v>141</v>
      </c>
      <c r="AS20" s="56"/>
      <c r="AT20" s="115" t="s">
        <v>62</v>
      </c>
      <c r="AU20" s="53"/>
      <c r="AV20" s="53"/>
      <c r="AW20" s="53"/>
      <c r="AX20" s="113" t="str">
        <f>IFERROR(VLOOKUP(D20,'Lookup Data'!N$2:O$35,2,),"")</f>
        <v>Building, Civil and Environmental Engineering</v>
      </c>
      <c r="AY20" s="116" t="str">
        <f>IFERROR(IF(VLOOKUP(AX20,'Lookup Data'!I$2:J$29,2,TRUE)="","",VLOOKUP(AX20,'Lookup Data'!I$2:J$29,2,TRUE)),"")</f>
        <v>Department of</v>
      </c>
      <c r="AZ20" s="116" t="str">
        <f>IFERROR(IF(VLOOKUP(AX20,'Lookup Data'!I$2:K$29,3,TRUE)="","",VLOOKUP(AX20,'Lookup Data'!I$2:K$29,3,TRUE)),"")</f>
        <v>Mohamed Ouf</v>
      </c>
      <c r="BA20" s="116" t="str">
        <f>IFERROR(IF(VLOOKUP(AX20,'Lookup Data'!I$2:M$29,5,TRUE)="","",VLOOKUP(AX20,'Lookup Data'!I$2:M$29,5,TRUE)),"")</f>
        <v/>
      </c>
      <c r="BB20" s="116" t="str">
        <f>IFERROR(IF(VLOOKUP(AX20,'Lookup Data'!I$2:L$29,4,TRUE)="","",VLOOKUP(AX20,'Lookup Data'!I$2:L$29,4,TRUE)),"")</f>
        <v>Gina Cody School of Engineering and Computer Science</v>
      </c>
      <c r="BC20" s="116" t="str">
        <f ca="1">IFERROR(VLOOKUP(BB20,'Lookup Data'!F$2:'Lookup Data'!F$6:G546,2,),"")</f>
        <v>Mourad Debbabi</v>
      </c>
      <c r="BD20" s="103">
        <f>(E20-7)</f>
        <v>45509</v>
      </c>
      <c r="BE20" s="119" t="str">
        <f>CONCATENATE(P20,"; ",U20,"; ",Z20,"; ",AD20,"; ",AH20,"; ",AL20,"; ",AS20,"; ",AP20)</f>
        <v xml:space="preserve">khaled.galal@concordia.ca; ; ; ; emre.erkmen@concordia.ca; ahmed.soliman@concordia.ca; ; </v>
      </c>
    </row>
    <row r="21" spans="1:57" ht="15" customHeight="1">
      <c r="A21" s="53" t="s">
        <v>57</v>
      </c>
      <c r="B21" s="61" t="s">
        <v>220</v>
      </c>
      <c r="C21" s="61" t="s">
        <v>221</v>
      </c>
      <c r="D21" s="61" t="s">
        <v>222</v>
      </c>
      <c r="E21" s="51">
        <v>45518</v>
      </c>
      <c r="F21" s="63">
        <v>0.39583333333333331</v>
      </c>
      <c r="G21" s="61" t="s">
        <v>223</v>
      </c>
      <c r="H21" s="115" t="s">
        <v>224</v>
      </c>
      <c r="I21" s="80">
        <f>IFERROR(VLOOKUP(H21,'Lookup Data'!A:D,2,FALSE),"")</f>
        <v>10150601</v>
      </c>
      <c r="J21" s="116" t="str">
        <f>IFERROR(VLOOKUP(H21,'Lookup Data'!A:D,3,FALSE),"")</f>
        <v>Accountancy</v>
      </c>
      <c r="K21" s="116" t="str">
        <f>IFERROR(VLOOKUP(H21,'Lookup Data'!A:D,4,FALSE),"")</f>
        <v>luo.he@concordia.ca</v>
      </c>
      <c r="L21" s="115" t="s">
        <v>225</v>
      </c>
      <c r="M21" s="80" t="str">
        <f>IFERROR(VLOOKUP(L21,'Lookup Data'!A:B,2,),"")</f>
        <v/>
      </c>
      <c r="N21" s="53"/>
      <c r="O21" s="80" t="str">
        <f>IFERROR(VLOOKUP(L21,'Lookup Data'!A:D,3,FALSE),"")</f>
        <v/>
      </c>
      <c r="P21" s="117" t="str">
        <f>IFERROR(VLOOKUP(L21,'Lookup Data'!A:D,4,FALSE),"")</f>
        <v/>
      </c>
      <c r="Q21" s="56"/>
      <c r="R21" s="80" t="str">
        <f>IFERROR(VLOOKUP(Q21,'Lookup Data'!A:D,2,FALSE),"")</f>
        <v/>
      </c>
      <c r="S21" s="116" t="str">
        <f>IF(N21="Co-Supervisor","Co-Supervisor","")</f>
        <v/>
      </c>
      <c r="T21" s="80" t="str">
        <f>IFERROR(VLOOKUP(Q21,'Lookup Data'!A:D,3,FALSE),"")</f>
        <v/>
      </c>
      <c r="U21" s="80" t="str">
        <f>IFERROR(VLOOKUP(Q21,'Lookup Data'!A:D,4,FALSE),"")</f>
        <v/>
      </c>
      <c r="V21" s="54"/>
      <c r="W21" s="53"/>
      <c r="X21" s="53"/>
      <c r="Y21" s="53"/>
      <c r="Z21" s="53"/>
      <c r="AA21" s="115" t="s">
        <v>226</v>
      </c>
      <c r="AB21" s="80">
        <f>IFERROR(VLOOKUP(AA21,'Lookup Data'!A:B,2,),"")</f>
        <v>10206248</v>
      </c>
      <c r="AC21" s="80" t="str">
        <f>IFERROR(VLOOKUP(AA21,'Lookup Data'!A:D,3,),"")</f>
        <v>Finance</v>
      </c>
      <c r="AD21" s="80" t="str">
        <f>IFERROR(VLOOKUP(AA21,'Lookup Data'!A:D,4,FALSE),"")</f>
        <v>chongyu.wang@concordia.ca</v>
      </c>
      <c r="AE21" s="115" t="s">
        <v>227</v>
      </c>
      <c r="AF21" s="80" t="str">
        <f>IFERROR(VLOOKUP(AE21,'Lookup Data'!A:D,2,),"")</f>
        <v/>
      </c>
      <c r="AG21" s="80" t="str">
        <f>IFERROR(VLOOKUP(AE21,'Lookup Data'!A:D,3,),"")</f>
        <v/>
      </c>
      <c r="AH21" s="80" t="str">
        <f>IFERROR(VLOOKUP(AE21,'Lookup Data'!A:D,4,FALSE),"")</f>
        <v/>
      </c>
      <c r="AI21" s="115" t="s">
        <v>228</v>
      </c>
      <c r="AJ21" s="80" t="str">
        <f>IFERROR(VLOOKUP(AI21,'Lookup Data'!A:D,2,),"")</f>
        <v/>
      </c>
      <c r="AK21" s="80" t="str">
        <f>IFERROR(VLOOKUP(AI21,'Lookup Data'!A:D,3,),"")</f>
        <v/>
      </c>
      <c r="AL21" s="80" t="str">
        <f>IFERROR(VLOOKUP(AI21,'Lookup Data'!A:D,4,FALSE),"")</f>
        <v/>
      </c>
      <c r="AM21" s="56"/>
      <c r="AN21" s="53"/>
      <c r="AO21" s="53"/>
      <c r="AP21" s="53"/>
      <c r="AQ21" s="118" t="s">
        <v>229</v>
      </c>
      <c r="AR21" s="115" t="s">
        <v>230</v>
      </c>
      <c r="AS21" s="56"/>
      <c r="AT21" s="115" t="s">
        <v>62</v>
      </c>
      <c r="AU21" s="53"/>
      <c r="AV21" s="53"/>
      <c r="AW21" s="53"/>
      <c r="AX21" s="113" t="str">
        <f>IFERROR(VLOOKUP(D21,'Lookup Data'!N$2:O$35,2,),"")</f>
        <v>Business Administration</v>
      </c>
      <c r="AY21" s="116" t="str">
        <f>IFERROR(IF(VLOOKUP(AX21,'Lookup Data'!I$2:J$29,2,TRUE)="","",VLOOKUP(AX21,'Lookup Data'!I$2:J$29,2,TRUE)),"")</f>
        <v>Department of</v>
      </c>
      <c r="AZ21" s="116" t="str">
        <f>IFERROR(IF(VLOOKUP(AX21,'Lookup Data'!I$2:K$29,3,TRUE)="","",VLOOKUP(AX21,'Lookup Data'!I$2:K$29,3,TRUE)),"")</f>
        <v>Tracy Hecht</v>
      </c>
      <c r="BA21" s="116" t="str">
        <f>IFERROR(IF(VLOOKUP(AX21,'Lookup Data'!I$2:M$29,5,TRUE)="","",VLOOKUP(AX21,'Lookup Data'!I$2:M$29,5,TRUE)),"")</f>
        <v/>
      </c>
      <c r="BB21" s="116" t="str">
        <f>IFERROR(IF(VLOOKUP(AX21,'Lookup Data'!I$2:L$29,4,TRUE)="","",VLOOKUP(AX21,'Lookup Data'!I$2:L$29,4,TRUE)),"")</f>
        <v>John Molson School of Business</v>
      </c>
      <c r="BC21" s="116" t="str">
        <f ca="1">IFERROR(VLOOKUP(BB21,'Lookup Data'!F$2:'Lookup Data'!F$6:G552,2,),"")</f>
        <v>Anne-Marie Croteau</v>
      </c>
      <c r="BD21" s="103">
        <f>(E21-7)</f>
        <v>45511</v>
      </c>
      <c r="BE21" s="119" t="str">
        <f>CONCATENATE(P21,"; ",U21,"; ",Z21,"; ",AD21,"; ",AH21,"; ",AL21,"; ",AS21,"; ",AP21)</f>
        <v xml:space="preserve">; ; ; chongyu.wang@concordia.ca; ; ; ; </v>
      </c>
    </row>
    <row r="22" spans="1:57" ht="15" customHeight="1">
      <c r="A22" s="53" t="s">
        <v>57</v>
      </c>
      <c r="B22" s="61" t="s">
        <v>231</v>
      </c>
      <c r="C22" s="61" t="s">
        <v>232</v>
      </c>
      <c r="D22" s="61" t="s">
        <v>233</v>
      </c>
      <c r="E22" s="51">
        <v>45518</v>
      </c>
      <c r="F22" s="63">
        <v>0.41666666666666669</v>
      </c>
      <c r="G22" s="61" t="s">
        <v>181</v>
      </c>
      <c r="H22" s="115" t="s">
        <v>234</v>
      </c>
      <c r="I22" s="80">
        <f>IFERROR(VLOOKUP(H22,'Lookup Data'!A:D,2,FALSE),"")</f>
        <v>10132601</v>
      </c>
      <c r="J22" s="116" t="str">
        <f>IFERROR(VLOOKUP(H22,'Lookup Data'!A:D,3,FALSE),"")</f>
        <v>Mechanical, Industrial and Aerospace Engineering</v>
      </c>
      <c r="K22" s="116" t="str">
        <f>IFERROR(VLOOKUP(H22,'Lookup Data'!A:D,4,FALSE),"")</f>
        <v>siva.narayanswamy@concordia.ca</v>
      </c>
      <c r="L22" s="115" t="s">
        <v>235</v>
      </c>
      <c r="M22" s="80">
        <f>IFERROR(VLOOKUP(L22,'Lookup Data'!A:B,2,),"")</f>
        <v>29023836</v>
      </c>
      <c r="N22" s="53"/>
      <c r="O22" s="80" t="str">
        <f>IFERROR(VLOOKUP(L22,'Lookup Data'!A:D,3,FALSE),"")</f>
        <v>Mechanical, Industrial and Aerospace Engineering</v>
      </c>
      <c r="P22" s="117" t="str">
        <f>IFERROR(VLOOKUP(L22,'Lookup Data'!A:D,4,FALSE),"")</f>
        <v>farjad.shadmehri@concordia.ca</v>
      </c>
      <c r="Q22" s="56"/>
      <c r="R22" s="80" t="str">
        <f>IFERROR(VLOOKUP(Q22,'Lookup Data'!A:D,2,FALSE),"")</f>
        <v/>
      </c>
      <c r="S22" s="116" t="str">
        <f>IF(N22="Co-Supervisor","Co-Supervisor","")</f>
        <v/>
      </c>
      <c r="T22" s="80" t="str">
        <f>IFERROR(VLOOKUP(Q22,'Lookup Data'!A:D,3,FALSE),"")</f>
        <v/>
      </c>
      <c r="U22" s="80" t="str">
        <f>IFERROR(VLOOKUP(Q22,'Lookup Data'!A:D,4,FALSE),"")</f>
        <v/>
      </c>
      <c r="V22" s="54"/>
      <c r="W22" s="53"/>
      <c r="X22" s="53"/>
      <c r="Y22" s="53"/>
      <c r="Z22" s="53"/>
      <c r="AA22" s="115" t="s">
        <v>162</v>
      </c>
      <c r="AB22" s="80">
        <f>IFERROR(VLOOKUP(AA22,'Lookup Data'!A:B,2,),"")</f>
        <v>10189472</v>
      </c>
      <c r="AC22" s="80" t="str">
        <f>IFERROR(VLOOKUP(AA22,'Lookup Data'!A:D,3,),"")</f>
        <v>Building, Civil and Environmental Engineering</v>
      </c>
      <c r="AD22" s="80" t="str">
        <f>IFERROR(VLOOKUP(AA22,'Lookup Data'!A:D,4,FALSE),"")</f>
        <v>ahmed.soliman@concordia.ca</v>
      </c>
      <c r="AE22" s="115" t="s">
        <v>236</v>
      </c>
      <c r="AF22" s="80" t="str">
        <f>IFERROR(VLOOKUP(AE22,'Lookup Data'!A:D,2,),"")</f>
        <v/>
      </c>
      <c r="AG22" s="80" t="str">
        <f>IFERROR(VLOOKUP(AE22,'Lookup Data'!A:D,3,),"")</f>
        <v/>
      </c>
      <c r="AH22" s="80" t="str">
        <f>IFERROR(VLOOKUP(AE22,'Lookup Data'!A:D,4,FALSE),"")</f>
        <v/>
      </c>
      <c r="AI22" s="115" t="s">
        <v>237</v>
      </c>
      <c r="AJ22" s="80">
        <f>IFERROR(VLOOKUP(AI22,'Lookup Data'!A:D,2,),"")</f>
        <v>22914247</v>
      </c>
      <c r="AK22" s="80" t="str">
        <f>IFERROR(VLOOKUP(AI22,'Lookup Data'!A:D,3,),"")</f>
        <v>Mechanical, Industrial and Aerospace Engineering</v>
      </c>
      <c r="AL22" s="80" t="str">
        <f>IFERROR(VLOOKUP(AI22,'Lookup Data'!A:D,4,FALSE),"")</f>
        <v>mehdi.hojjati@concordia.ca</v>
      </c>
      <c r="AM22" s="56"/>
      <c r="AN22" s="53"/>
      <c r="AO22" s="53"/>
      <c r="AP22" s="53"/>
      <c r="AQ22" s="118" t="s">
        <v>238</v>
      </c>
      <c r="AR22" s="115" t="s">
        <v>233</v>
      </c>
      <c r="AS22" s="56"/>
      <c r="AT22" s="115" t="s">
        <v>62</v>
      </c>
      <c r="AU22" s="53"/>
      <c r="AV22" s="53"/>
      <c r="AW22" s="53"/>
      <c r="AX22" s="113" t="str">
        <f>IFERROR(VLOOKUP(D22,'Lookup Data'!N$2:O$35,2,),"")</f>
        <v>Mechanical, Industrial and Aerospace Engineering</v>
      </c>
      <c r="AY22" s="116" t="str">
        <f>IFERROR(IF(VLOOKUP(AX22,'Lookup Data'!I$2:J$29,2,TRUE)="","",VLOOKUP(AX22,'Lookup Data'!I$2:J$29,2,TRUE)),"")</f>
        <v>Department of</v>
      </c>
      <c r="AZ22" s="116" t="str">
        <f>IFERROR(IF(VLOOKUP(AX22,'Lookup Data'!I$2:K$29,3,TRUE)="","",VLOOKUP(AX22,'Lookup Data'!I$2:K$29,3,TRUE)),"")</f>
        <v>Ramin Sedaghati</v>
      </c>
      <c r="BA22" s="116" t="str">
        <f>IFERROR(IF(VLOOKUP(AX22,'Lookup Data'!I$2:M$29,5,TRUE)="","",VLOOKUP(AX22,'Lookup Data'!I$2:M$29,5,TRUE)),"")</f>
        <v/>
      </c>
      <c r="BB22" s="116" t="str">
        <f>IFERROR(IF(VLOOKUP(AX22,'Lookup Data'!I$2:L$29,4,TRUE)="","",VLOOKUP(AX22,'Lookup Data'!I$2:L$29,4,TRUE)),"")</f>
        <v>Gina Cody School of Engineering and Computer Science</v>
      </c>
      <c r="BC22" s="116" t="str">
        <f ca="1">IFERROR(VLOOKUP(BB22,'Lookup Data'!F$2:'Lookup Data'!F$6:G547,2,),"")</f>
        <v>Mourad Debbabi</v>
      </c>
      <c r="BD22" s="103">
        <f>(E22-7)</f>
        <v>45511</v>
      </c>
      <c r="BE22" s="119" t="str">
        <f>CONCATENATE(P22,"; ",U22,"; ",Z22,"; ",AD22,"; ",AH22,"; ",AL22,"; ",AS22,"; ",AP22)</f>
        <v xml:space="preserve">farjad.shadmehri@concordia.ca; ; ; ahmed.soliman@concordia.ca; ; mehdi.hojjati@concordia.ca; ; </v>
      </c>
    </row>
    <row r="23" spans="1:57" ht="15" customHeight="1">
      <c r="A23" s="53" t="s">
        <v>57</v>
      </c>
      <c r="B23" s="61" t="s">
        <v>239</v>
      </c>
      <c r="C23" s="61" t="s">
        <v>240</v>
      </c>
      <c r="D23" s="61" t="s">
        <v>241</v>
      </c>
      <c r="E23" s="51">
        <v>45518</v>
      </c>
      <c r="F23" s="63">
        <v>0.58333333333333337</v>
      </c>
      <c r="G23" s="61" t="s">
        <v>242</v>
      </c>
      <c r="H23" s="115" t="s">
        <v>243</v>
      </c>
      <c r="I23" s="80">
        <f>IFERROR(VLOOKUP(H23,'Lookup Data'!A:D,2,FALSE),"")</f>
        <v>20208019</v>
      </c>
      <c r="J23" s="116" t="str">
        <f>IFERROR(VLOOKUP(H23,'Lookup Data'!A:D,3,FALSE),"")</f>
        <v>Chemistry and Biochemistry</v>
      </c>
      <c r="K23" s="116" t="str">
        <f>IFERROR(VLOOKUP(H23,'Lookup Data'!A:D,4,FALSE),"")</f>
        <v>Peter.Pawelek@concordia.ca</v>
      </c>
      <c r="L23" s="115" t="s">
        <v>244</v>
      </c>
      <c r="M23" s="80">
        <f>IFERROR(VLOOKUP(L23,'Lookup Data'!A:B,2,),"")</f>
        <v>25633702</v>
      </c>
      <c r="N23" s="53"/>
      <c r="O23" s="80" t="str">
        <f>IFERROR(VLOOKUP(L23,'Lookup Data'!A:D,3,FALSE),"")</f>
        <v>Mathematics and Statistics</v>
      </c>
      <c r="P23" s="117" t="str">
        <f>IFERROR(VLOOKUP(L23,'Lookup Data'!A:D,4,FALSE),"")</f>
        <v>nadia.hardy@concordia.ca</v>
      </c>
      <c r="Q23" s="56"/>
      <c r="R23" s="80" t="str">
        <f>IFERROR(VLOOKUP(Q23,'Lookup Data'!A:D,2,FALSE),"")</f>
        <v/>
      </c>
      <c r="S23" s="116" t="str">
        <f>IF(N23="Co-Supervisor","Co-Supervisor","")</f>
        <v/>
      </c>
      <c r="T23" s="80" t="str">
        <f>IFERROR(VLOOKUP(Q23,'Lookup Data'!A:D,3,FALSE),"")</f>
        <v/>
      </c>
      <c r="U23" s="80" t="str">
        <f>IFERROR(VLOOKUP(Q23,'Lookup Data'!A:D,4,FALSE),"")</f>
        <v/>
      </c>
      <c r="V23" s="54"/>
      <c r="W23" s="53"/>
      <c r="X23" s="53"/>
      <c r="Y23" s="53"/>
      <c r="Z23" s="53"/>
      <c r="AA23" s="115" t="s">
        <v>245</v>
      </c>
      <c r="AB23" s="80">
        <f>IFERROR(VLOOKUP(AA23,'Lookup Data'!A:B,2,),"")</f>
        <v>20292184</v>
      </c>
      <c r="AC23" s="80" t="str">
        <f>IFERROR(VLOOKUP(AA23,'Lookup Data'!A:D,3,),"")</f>
        <v>Mathematics and Statistics</v>
      </c>
      <c r="AD23" s="80">
        <f>IFERROR(VLOOKUP(AA23,'Lookup Data'!A:D,4,FALSE),"")</f>
        <v>0</v>
      </c>
      <c r="AE23" s="115" t="s">
        <v>246</v>
      </c>
      <c r="AF23" s="80">
        <f>IFERROR(VLOOKUP(AE23,'Lookup Data'!A:D,2,),"")</f>
        <v>24244281</v>
      </c>
      <c r="AG23" s="80" t="str">
        <f>IFERROR(VLOOKUP(AE23,'Lookup Data'!A:D,3,),"")</f>
        <v>Mathematics and Statistics</v>
      </c>
      <c r="AH23" s="80" t="str">
        <f>IFERROR(VLOOKUP(AE23,'Lookup Data'!A:D,4,FALSE),"")</f>
        <v>galia.dafni@concordia.ca</v>
      </c>
      <c r="AI23" s="115" t="s">
        <v>247</v>
      </c>
      <c r="AJ23" s="80">
        <f>IFERROR(VLOOKUP(AI23,'Lookup Data'!A:D,2,),"")</f>
        <v>26747779</v>
      </c>
      <c r="AK23" s="80" t="str">
        <f>IFERROR(VLOOKUP(AI23,'Lookup Data'!A:D,3,),"")</f>
        <v>Mathematics and Statistics</v>
      </c>
      <c r="AL23" s="80" t="str">
        <f>IFERROR(VLOOKUP(AI23,'Lookup Data'!A:D,4,FALSE),"")</f>
        <v>lea.popovic@concordia.ca</v>
      </c>
      <c r="AM23" s="56"/>
      <c r="AN23" s="53"/>
      <c r="AO23" s="53"/>
      <c r="AP23" s="53"/>
      <c r="AQ23" s="118" t="s">
        <v>248</v>
      </c>
      <c r="AR23" s="115" t="s">
        <v>249</v>
      </c>
      <c r="AS23" s="56"/>
      <c r="AT23" s="115" t="s">
        <v>62</v>
      </c>
      <c r="AU23" s="53"/>
      <c r="AV23" s="53"/>
      <c r="AW23" s="53"/>
      <c r="AX23" s="113" t="str">
        <f>IFERROR(VLOOKUP(D23,'Lookup Data'!N$2:O$35,2,),"")</f>
        <v>Mathematics</v>
      </c>
      <c r="AY23" s="116" t="str">
        <f>IFERROR(IF(VLOOKUP(AX23,'Lookup Data'!I$2:J$29,2,TRUE)="","",VLOOKUP(AX23,'Lookup Data'!I$2:J$29,2,TRUE)),"")</f>
        <v>Department of</v>
      </c>
      <c r="AZ23" s="116" t="str">
        <f>IFERROR(IF(VLOOKUP(AX23,'Lookup Data'!I$2:K$29,3,TRUE)="","",VLOOKUP(AX23,'Lookup Data'!I$2:K$29,3,TRUE)),"")</f>
        <v>Lea Popovic</v>
      </c>
      <c r="BA23" s="116" t="str">
        <f>IFERROR(IF(VLOOKUP(AX23,'Lookup Data'!I$2:M$29,5,TRUE)="","",VLOOKUP(AX23,'Lookup Data'!I$2:M$29,5,TRUE)),"")</f>
        <v/>
      </c>
      <c r="BB23" s="116" t="str">
        <f>IFERROR(IF(VLOOKUP(AX23,'Lookup Data'!I$2:L$29,4,TRUE)="","",VLOOKUP(AX23,'Lookup Data'!I$2:L$29,4,TRUE)),"")</f>
        <v>Faculty of Arts and Science</v>
      </c>
      <c r="BC23" s="116" t="str">
        <f ca="1">IFERROR(VLOOKUP(BB23,'Lookup Data'!F$2:'Lookup Data'!F$6:G553,2,),"")</f>
        <v>Pascale Sicotte</v>
      </c>
      <c r="BD23" s="103">
        <f>(E23-7)</f>
        <v>45511</v>
      </c>
      <c r="BE23" s="119" t="str">
        <f>CONCATENATE(P23,"; ",U23,"; ",Z23,"; ",AD23,"; ",AH23,"; ",AL23,"; ",AS23,"; ",AP23)</f>
        <v xml:space="preserve">nadia.hardy@concordia.ca; ; ; 0; galia.dafni@concordia.ca; lea.popovic@concordia.ca; ; </v>
      </c>
    </row>
    <row r="24" spans="1:57" ht="15" customHeight="1">
      <c r="A24" s="53" t="s">
        <v>57</v>
      </c>
      <c r="B24" s="61" t="s">
        <v>250</v>
      </c>
      <c r="C24" s="61" t="s">
        <v>251</v>
      </c>
      <c r="D24" s="61" t="s">
        <v>252</v>
      </c>
      <c r="E24" s="51">
        <v>45523</v>
      </c>
      <c r="F24" s="63">
        <v>0.41666666666666669</v>
      </c>
      <c r="G24" s="61" t="s">
        <v>253</v>
      </c>
      <c r="H24" s="115" t="s">
        <v>162</v>
      </c>
      <c r="I24" s="80">
        <f>IFERROR(VLOOKUP(H24,'Lookup Data'!A:D,2,FALSE),"")</f>
        <v>10189472</v>
      </c>
      <c r="J24" s="116" t="str">
        <f>IFERROR(VLOOKUP(H24,'Lookup Data'!A:D,3,FALSE),"")</f>
        <v>Building, Civil and Environmental Engineering</v>
      </c>
      <c r="K24" s="116" t="str">
        <f>IFERROR(VLOOKUP(H24,'Lookup Data'!A:D,4,FALSE),"")</f>
        <v>ahmed.soliman@concordia.ca</v>
      </c>
      <c r="L24" s="115" t="s">
        <v>254</v>
      </c>
      <c r="M24" s="80" t="str">
        <f>IFERROR(VLOOKUP(L24,'Lookup Data'!A:B,2,),"")</f>
        <v/>
      </c>
      <c r="N24" s="53"/>
      <c r="O24" s="80" t="str">
        <f>IFERROR(VLOOKUP(L24,'Lookup Data'!A:D,3,FALSE),"")</f>
        <v/>
      </c>
      <c r="P24" s="117" t="str">
        <f>IFERROR(VLOOKUP(L24,'Lookup Data'!A:D,4,FALSE),"")</f>
        <v/>
      </c>
      <c r="Q24" s="56"/>
      <c r="R24" s="80" t="str">
        <f>IFERROR(VLOOKUP(Q24,'Lookup Data'!A:D,2,FALSE),"")</f>
        <v/>
      </c>
      <c r="S24" s="116" t="str">
        <f>IF(N24="Co-Supervisor","Co-Supervisor","")</f>
        <v/>
      </c>
      <c r="T24" s="80" t="str">
        <f>IFERROR(VLOOKUP(Q24,'Lookup Data'!A:D,3,FALSE),"")</f>
        <v/>
      </c>
      <c r="U24" s="80" t="str">
        <f>IFERROR(VLOOKUP(Q24,'Lookup Data'!A:D,4,FALSE),"")</f>
        <v/>
      </c>
      <c r="V24" s="54"/>
      <c r="W24" s="53"/>
      <c r="X24" s="53"/>
      <c r="Y24" s="53"/>
      <c r="Z24" s="53"/>
      <c r="AA24" s="115" t="s">
        <v>255</v>
      </c>
      <c r="AB24" s="80">
        <f>IFERROR(VLOOKUP(AA24,'Lookup Data'!A:B,2,),"")</f>
        <v>10194419</v>
      </c>
      <c r="AC24" s="80" t="str">
        <f>IFERROR(VLOOKUP(AA24,'Lookup Data'!A:D,3,),"")</f>
        <v>Computer Science and Software Engineering</v>
      </c>
      <c r="AD24" s="80" t="str">
        <f>IFERROR(VLOOKUP(AA24,'Lookup Data'!A:D,4,FALSE),"")</f>
        <v>yann-gael.gueheneuc@concordia.ca</v>
      </c>
      <c r="AE24" s="115" t="s">
        <v>256</v>
      </c>
      <c r="AF24" s="80" t="str">
        <f>IFERROR(VLOOKUP(AE24,'Lookup Data'!A:D,2,),"")</f>
        <v/>
      </c>
      <c r="AG24" s="80" t="str">
        <f>IFERROR(VLOOKUP(AE24,'Lookup Data'!A:D,3,),"")</f>
        <v/>
      </c>
      <c r="AH24" s="80" t="str">
        <f>IFERROR(VLOOKUP(AE24,'Lookup Data'!A:D,4,FALSE),"")</f>
        <v/>
      </c>
      <c r="AI24" s="115" t="s">
        <v>257</v>
      </c>
      <c r="AJ24" s="80" t="str">
        <f>IFERROR(VLOOKUP(AI24,'Lookup Data'!A:D,2,),"")</f>
        <v/>
      </c>
      <c r="AK24" s="80" t="str">
        <f>IFERROR(VLOOKUP(AI24,'Lookup Data'!A:D,3,),"")</f>
        <v/>
      </c>
      <c r="AL24" s="80" t="str">
        <f>IFERROR(VLOOKUP(AI24,'Lookup Data'!A:D,4,FALSE),"")</f>
        <v/>
      </c>
      <c r="AM24" s="56"/>
      <c r="AN24" s="53"/>
      <c r="AO24" s="53"/>
      <c r="AP24" s="53"/>
      <c r="AQ24" s="118" t="s">
        <v>258</v>
      </c>
      <c r="AR24" s="115" t="s">
        <v>259</v>
      </c>
      <c r="AS24" s="56"/>
      <c r="AT24" s="115" t="s">
        <v>260</v>
      </c>
      <c r="AU24" s="53"/>
      <c r="AV24" s="53"/>
      <c r="AW24" s="53"/>
      <c r="AX24" s="113" t="str">
        <f>IFERROR(VLOOKUP(D24,'Lookup Data'!N$2:O$35,2,),"")</f>
        <v>Computer Science and Software Engineering</v>
      </c>
      <c r="AY24" s="116" t="str">
        <f>IFERROR(IF(VLOOKUP(AX24,'Lookup Data'!I$2:J$29,2,TRUE)="","",VLOOKUP(AX24,'Lookup Data'!I$2:J$29,2,TRUE)),"")</f>
        <v>Department of</v>
      </c>
      <c r="AZ24" s="116" t="str">
        <f>IFERROR(IF(VLOOKUP(AX24,'Lookup Data'!I$2:K$29,3,TRUE)="","",VLOOKUP(AX24,'Lookup Data'!I$2:K$29,3,TRUE)),"")</f>
        <v xml:space="preserve">Sabine Bergler </v>
      </c>
      <c r="BA24" s="116" t="str">
        <f>IFERROR(IF(VLOOKUP(AX24,'Lookup Data'!I$2:M$29,5,TRUE)="","",VLOOKUP(AX24,'Lookup Data'!I$2:M$29,5,TRUE)),"")</f>
        <v/>
      </c>
      <c r="BB24" s="116" t="str">
        <f>IFERROR(IF(VLOOKUP(AX24,'Lookup Data'!I$2:L$29,4,TRUE)="","",VLOOKUP(AX24,'Lookup Data'!I$2:L$29,4,TRUE)),"")</f>
        <v>Gina Cody School of Engineering and Computer Science</v>
      </c>
      <c r="BC24" s="116" t="str">
        <f ca="1">IFERROR(VLOOKUP(BB24,'Lookup Data'!F$2:'Lookup Data'!F$6:G555,2,),"")</f>
        <v>Mourad Debbabi</v>
      </c>
      <c r="BD24" s="103">
        <f>(E24-7)</f>
        <v>45516</v>
      </c>
      <c r="BE24" s="119" t="str">
        <f>CONCATENATE(P24,"; ",U24,"; ",Z24,"; ",AD24,"; ",AH24,"; ",AL24,"; ",AS24,"; ",AP24)</f>
        <v xml:space="preserve">; ; ; yann-gael.gueheneuc@concordia.ca; ; ; ; </v>
      </c>
    </row>
    <row r="25" spans="1:57" ht="15" customHeight="1">
      <c r="A25" s="53" t="s">
        <v>57</v>
      </c>
      <c r="B25" s="61" t="s">
        <v>261</v>
      </c>
      <c r="C25" s="61" t="s">
        <v>262</v>
      </c>
      <c r="D25" s="61" t="s">
        <v>141</v>
      </c>
      <c r="E25" s="51">
        <v>45524</v>
      </c>
      <c r="F25" s="63">
        <v>0.41666666666666669</v>
      </c>
      <c r="G25" s="61" t="s">
        <v>263</v>
      </c>
      <c r="H25" s="115" t="s">
        <v>264</v>
      </c>
      <c r="I25" s="80" t="str">
        <f>IFERROR(VLOOKUP(H25,'Lookup Data'!A:D,2,FALSE),"")</f>
        <v/>
      </c>
      <c r="J25" s="116" t="str">
        <f>IFERROR(VLOOKUP(H25,'Lookup Data'!A:D,3,FALSE),"")</f>
        <v/>
      </c>
      <c r="K25" s="116" t="str">
        <f>IFERROR(VLOOKUP(H25,'Lookup Data'!A:D,4,FALSE),"")</f>
        <v/>
      </c>
      <c r="L25" s="115" t="s">
        <v>160</v>
      </c>
      <c r="M25" s="80">
        <f>IFERROR(VLOOKUP(L25,'Lookup Data'!A:B,2,),"")</f>
        <v>26824552</v>
      </c>
      <c r="N25" s="53"/>
      <c r="O25" s="80" t="str">
        <f>IFERROR(VLOOKUP(L25,'Lookup Data'!A:D,3,FALSE),"")</f>
        <v>Building, Civil and Environmental Engineering</v>
      </c>
      <c r="P25" s="117" t="str">
        <f>IFERROR(VLOOKUP(L25,'Lookup Data'!A:D,4,FALSE),"")</f>
        <v>khaled.galal@concordia.ca</v>
      </c>
      <c r="Q25" s="56"/>
      <c r="R25" s="80" t="str">
        <f>IFERROR(VLOOKUP(Q25,'Lookup Data'!A:D,2,FALSE),"")</f>
        <v/>
      </c>
      <c r="S25" s="116" t="str">
        <f>IF(N25="Co-Supervisor","Co-Supervisor","")</f>
        <v/>
      </c>
      <c r="T25" s="80" t="str">
        <f>IFERROR(VLOOKUP(Q25,'Lookup Data'!A:D,3,FALSE),"")</f>
        <v/>
      </c>
      <c r="U25" s="80" t="str">
        <f>IFERROR(VLOOKUP(Q25,'Lookup Data'!A:D,4,FALSE),"")</f>
        <v/>
      </c>
      <c r="V25" s="54"/>
      <c r="W25" s="53"/>
      <c r="X25" s="53"/>
      <c r="Y25" s="53"/>
      <c r="Z25" s="53"/>
      <c r="AA25" s="115" t="s">
        <v>235</v>
      </c>
      <c r="AB25" s="80">
        <f>IFERROR(VLOOKUP(AA25,'Lookup Data'!A:B,2,),"")</f>
        <v>29023836</v>
      </c>
      <c r="AC25" s="80" t="str">
        <f>IFERROR(VLOOKUP(AA25,'Lookup Data'!A:D,3,),"")</f>
        <v>Mechanical, Industrial and Aerospace Engineering</v>
      </c>
      <c r="AD25" s="80" t="str">
        <f>IFERROR(VLOOKUP(AA25,'Lookup Data'!A:D,4,FALSE),"")</f>
        <v>farjad.shadmehri@concordia.ca</v>
      </c>
      <c r="AE25" s="115" t="s">
        <v>163</v>
      </c>
      <c r="AF25" s="80">
        <f>IFERROR(VLOOKUP(AE25,'Lookup Data'!A:D,2,),"")</f>
        <v>10201981</v>
      </c>
      <c r="AG25" s="80" t="str">
        <f>IFERROR(VLOOKUP(AE25,'Lookup Data'!A:D,3,),"")</f>
        <v>Building, Civil and Environmental Engineering</v>
      </c>
      <c r="AH25" s="80" t="str">
        <f>IFERROR(VLOOKUP(AE25,'Lookup Data'!A:D,4,FALSE),"")</f>
        <v>emre.erkmen@concordia.ca</v>
      </c>
      <c r="AI25" s="115" t="s">
        <v>162</v>
      </c>
      <c r="AJ25" s="80">
        <f>IFERROR(VLOOKUP(AI25,'Lookup Data'!A:D,2,),"")</f>
        <v>10189472</v>
      </c>
      <c r="AK25" s="80" t="str">
        <f>IFERROR(VLOOKUP(AI25,'Lookup Data'!A:D,3,),"")</f>
        <v>Building, Civil and Environmental Engineering</v>
      </c>
      <c r="AL25" s="80" t="str">
        <f>IFERROR(VLOOKUP(AI25,'Lookup Data'!A:D,4,FALSE),"")</f>
        <v>ahmed.soliman@concordia.ca</v>
      </c>
      <c r="AM25" s="56"/>
      <c r="AN25" s="53"/>
      <c r="AO25" s="53"/>
      <c r="AP25" s="53"/>
      <c r="AQ25" s="118" t="s">
        <v>265</v>
      </c>
      <c r="AR25" s="115" t="s">
        <v>266</v>
      </c>
      <c r="AS25" s="56"/>
      <c r="AT25" s="115" t="s">
        <v>62</v>
      </c>
      <c r="AU25" s="53"/>
      <c r="AV25" s="53"/>
      <c r="AW25" s="53"/>
      <c r="AX25" s="113" t="str">
        <f>IFERROR(VLOOKUP(D25,'Lookup Data'!N$2:O$35,2,),"")</f>
        <v>Building, Civil and Environmental Engineering</v>
      </c>
      <c r="AY25" s="116" t="str">
        <f>IFERROR(IF(VLOOKUP(AX25,'Lookup Data'!I$2:J$29,2,TRUE)="","",VLOOKUP(AX25,'Lookup Data'!I$2:J$29,2,TRUE)),"")</f>
        <v>Department of</v>
      </c>
      <c r="AZ25" s="116" t="str">
        <f>IFERROR(IF(VLOOKUP(AX25,'Lookup Data'!I$2:K$29,3,TRUE)="","",VLOOKUP(AX25,'Lookup Data'!I$2:K$29,3,TRUE)),"")</f>
        <v>Mohamed Ouf</v>
      </c>
      <c r="BA25" s="116" t="str">
        <f>IFERROR(IF(VLOOKUP(AX25,'Lookup Data'!I$2:M$29,5,TRUE)="","",VLOOKUP(AX25,'Lookup Data'!I$2:M$29,5,TRUE)),"")</f>
        <v/>
      </c>
      <c r="BB25" s="116" t="str">
        <f>IFERROR(IF(VLOOKUP(AX25,'Lookup Data'!I$2:L$29,4,TRUE)="","",VLOOKUP(AX25,'Lookup Data'!I$2:L$29,4,TRUE)),"")</f>
        <v>Gina Cody School of Engineering and Computer Science</v>
      </c>
      <c r="BC25" s="116" t="str">
        <f ca="1">IFERROR(VLOOKUP(BB25,'Lookup Data'!F$2:'Lookup Data'!F$6:G549,2,),"")</f>
        <v>Mourad Debbabi</v>
      </c>
      <c r="BD25" s="103">
        <f>(E25-7)</f>
        <v>45517</v>
      </c>
      <c r="BE25" s="119" t="str">
        <f>CONCATENATE(P25,"; ",U25,"; ",Z25,"; ",AD25,"; ",AH25,"; ",AL25,"; ",AS25,"; ",AP25)</f>
        <v xml:space="preserve">khaled.galal@concordia.ca; ; ; farjad.shadmehri@concordia.ca; emre.erkmen@concordia.ca; ahmed.soliman@concordia.ca; ; </v>
      </c>
    </row>
    <row r="26" spans="1:57" ht="15" customHeight="1">
      <c r="A26" s="53" t="s">
        <v>57</v>
      </c>
      <c r="B26" s="61" t="s">
        <v>267</v>
      </c>
      <c r="C26" s="61" t="s">
        <v>268</v>
      </c>
      <c r="D26" s="61" t="s">
        <v>269</v>
      </c>
      <c r="E26" s="51">
        <v>45524</v>
      </c>
      <c r="F26" s="63">
        <v>0.41666666666666669</v>
      </c>
      <c r="G26" s="61" t="s">
        <v>207</v>
      </c>
      <c r="H26" s="115" t="s">
        <v>270</v>
      </c>
      <c r="I26" s="80">
        <f>IFERROR(VLOOKUP(H26,'Lookup Data'!A:D,2,FALSE),"")</f>
        <v>10159630</v>
      </c>
      <c r="J26" s="116" t="str">
        <f>IFERROR(VLOOKUP(H26,'Lookup Data'!A:D,3,FALSE),"")</f>
        <v>Communication Studies</v>
      </c>
      <c r="K26" s="116" t="str">
        <f>IFERROR(VLOOKUP(H26,'Lookup Data'!A:D,4,FALSE),"")</f>
        <v>Mia.Consalvo@concordia.ca</v>
      </c>
      <c r="L26" s="115" t="s">
        <v>271</v>
      </c>
      <c r="M26" s="80">
        <f>IFERROR(VLOOKUP(L26,'Lookup Data'!A:B,2,),"")</f>
        <v>10109443</v>
      </c>
      <c r="N26" s="53"/>
      <c r="O26" s="80" t="str">
        <f>IFERROR(VLOOKUP(L26,'Lookup Data'!A:D,3,FALSE),"")</f>
        <v xml:space="preserve">Religions and Cultures </v>
      </c>
      <c r="P26" s="117" t="str">
        <f>IFERROR(VLOOKUP(L26,'Lookup Data'!A:D,4,FALSE),"")</f>
        <v>lynda.clarke@concordia.ca</v>
      </c>
      <c r="Q26" s="56"/>
      <c r="R26" s="80" t="str">
        <f>IFERROR(VLOOKUP(Q26,'Lookup Data'!A:D,2,FALSE),"")</f>
        <v/>
      </c>
      <c r="S26" s="116" t="str">
        <f>IF(N26="Co-Supervisor","Co-Supervisor","")</f>
        <v/>
      </c>
      <c r="T26" s="80" t="str">
        <f>IFERROR(VLOOKUP(Q26,'Lookup Data'!A:D,3,FALSE),"")</f>
        <v/>
      </c>
      <c r="U26" s="80" t="str">
        <f>IFERROR(VLOOKUP(Q26,'Lookup Data'!A:D,4,FALSE),"")</f>
        <v/>
      </c>
      <c r="V26" s="54"/>
      <c r="W26" s="53"/>
      <c r="X26" s="53"/>
      <c r="Y26" s="53"/>
      <c r="Z26" s="53"/>
      <c r="AA26" s="115" t="s">
        <v>272</v>
      </c>
      <c r="AB26" s="80" t="str">
        <f>IFERROR(VLOOKUP(AA26,'Lookup Data'!A:B,2,),"")</f>
        <v/>
      </c>
      <c r="AC26" s="80" t="str">
        <f>IFERROR(VLOOKUP(AA26,'Lookup Data'!A:D,3,),"")</f>
        <v/>
      </c>
      <c r="AD26" s="80" t="str">
        <f>IFERROR(VLOOKUP(AA26,'Lookup Data'!A:D,4,FALSE),"")</f>
        <v/>
      </c>
      <c r="AE26" s="115" t="s">
        <v>273</v>
      </c>
      <c r="AF26" s="80">
        <f>IFERROR(VLOOKUP(AE26,'Lookup Data'!A:D,2,),"")</f>
        <v>10132285</v>
      </c>
      <c r="AG26" s="80" t="str">
        <f>IFERROR(VLOOKUP(AE26,'Lookup Data'!A:D,3,),"")</f>
        <v xml:space="preserve">Religions and Cultures </v>
      </c>
      <c r="AH26" s="80" t="str">
        <f>IFERROR(VLOOKUP(AE26,'Lookup Data'!A:D,4,FALSE),"")</f>
        <v>Richard.Foltz@concordia.ca</v>
      </c>
      <c r="AI26" s="115" t="s">
        <v>274</v>
      </c>
      <c r="AJ26" s="80" t="str">
        <f>IFERROR(VLOOKUP(AI26,'Lookup Data'!A:D,2,),"")</f>
        <v/>
      </c>
      <c r="AK26" s="80" t="str">
        <f>IFERROR(VLOOKUP(AI26,'Lookup Data'!A:D,3,),"")</f>
        <v/>
      </c>
      <c r="AL26" s="80" t="str">
        <f>IFERROR(VLOOKUP(AI26,'Lookup Data'!A:D,4,FALSE),"")</f>
        <v/>
      </c>
      <c r="AM26" s="56"/>
      <c r="AN26" s="53"/>
      <c r="AO26" s="53"/>
      <c r="AP26" s="53"/>
      <c r="AQ26" s="118" t="s">
        <v>275</v>
      </c>
      <c r="AR26" s="115" t="s">
        <v>276</v>
      </c>
      <c r="AS26" s="56"/>
      <c r="AT26" s="115" t="s">
        <v>277</v>
      </c>
      <c r="AU26" s="53"/>
      <c r="AV26" s="53"/>
      <c r="AW26" s="53"/>
      <c r="AX26" s="113" t="str">
        <f>IFERROR(VLOOKUP(D26,'Lookup Data'!N$2:O$35,2,),"")</f>
        <v>Religions and Cultures</v>
      </c>
      <c r="AY26" s="116" t="str">
        <f>IFERROR(IF(VLOOKUP(AX26,'Lookup Data'!I$2:J$29,2,TRUE)="","",VLOOKUP(AX26,'Lookup Data'!I$2:J$29,2,TRUE)),"")</f>
        <v>Department of</v>
      </c>
      <c r="AZ26" s="116" t="str">
        <f>IFERROR(IF(VLOOKUP(AX26,'Lookup Data'!I$2:K$29,3,TRUE)="","",VLOOKUP(AX26,'Lookup Data'!I$2:K$29,3,TRUE)),"")</f>
        <v>Marc Des Jardins</v>
      </c>
      <c r="BA26" s="116" t="str">
        <f>IFERROR(IF(VLOOKUP(AX26,'Lookup Data'!I$2:M$29,5,TRUE)="","",VLOOKUP(AX26,'Lookup Data'!I$2:M$29,5,TRUE)),"")</f>
        <v/>
      </c>
      <c r="BB26" s="116" t="str">
        <f>IFERROR(IF(VLOOKUP(AX26,'Lookup Data'!I$2:L$29,4,TRUE)="","",VLOOKUP(AX26,'Lookup Data'!I$2:L$29,4,TRUE)),"")</f>
        <v>Faculty of Arts and Science</v>
      </c>
      <c r="BC26" s="116" t="str">
        <f ca="1">IFERROR(VLOOKUP(BB26,'Lookup Data'!F$2:'Lookup Data'!F$6:G557,2,),"")</f>
        <v>Pascale Sicotte</v>
      </c>
      <c r="BD26" s="103">
        <f>(E26-7)</f>
        <v>45517</v>
      </c>
      <c r="BE26" s="119" t="str">
        <f>CONCATENATE(P26,"; ",U26,"; ",Z26,"; ",AD26,"; ",AH26,"; ",AL26,"; ",AS26,"; ",AP26)</f>
        <v xml:space="preserve">lynda.clarke@concordia.ca; ; ; ; Richard.Foltz@concordia.ca; ; ; </v>
      </c>
    </row>
    <row r="27" spans="1:57" ht="15" customHeight="1">
      <c r="A27" s="53" t="s">
        <v>57</v>
      </c>
      <c r="B27" s="61" t="s">
        <v>278</v>
      </c>
      <c r="C27" s="61" t="s">
        <v>279</v>
      </c>
      <c r="D27" s="61" t="s">
        <v>60</v>
      </c>
      <c r="E27" s="51">
        <v>45524</v>
      </c>
      <c r="F27" s="63">
        <v>0.54166666666666663</v>
      </c>
      <c r="G27" s="61" t="s">
        <v>132</v>
      </c>
      <c r="H27" s="115" t="s">
        <v>280</v>
      </c>
      <c r="I27" s="80">
        <f>IFERROR(VLOOKUP(H27,'Lookup Data'!A:D,2,FALSE),"")</f>
        <v>22586177</v>
      </c>
      <c r="J27" s="116" t="str">
        <f>IFERROR(VLOOKUP(H27,'Lookup Data'!A:D,3,FALSE),"")</f>
        <v>Biology</v>
      </c>
      <c r="K27" s="116" t="str">
        <f>IFERROR(VLOOKUP(H27,'Lookup Data'!A:D,4,FALSE),"")</f>
        <v>emma.despland@concordia.ca</v>
      </c>
      <c r="L27" s="115" t="s">
        <v>200</v>
      </c>
      <c r="M27" s="80">
        <f>IFERROR(VLOOKUP(L27,'Lookup Data'!A:B,2,),"")</f>
        <v>10164374</v>
      </c>
      <c r="N27" s="53"/>
      <c r="O27" s="80" t="str">
        <f>IFERROR(VLOOKUP(L27,'Lookup Data'!A:D,3,FALSE),"")</f>
        <v>Psychology</v>
      </c>
      <c r="P27" s="117" t="str">
        <f>IFERROR(VLOOKUP(L27,'Lookup Data'!A:D,4,FALSE),"")</f>
        <v>Erin.Barker@concordia.ca</v>
      </c>
      <c r="Q27" s="56"/>
      <c r="R27" s="80" t="str">
        <f>IFERROR(VLOOKUP(Q27,'Lookup Data'!A:D,2,FALSE),"")</f>
        <v/>
      </c>
      <c r="S27" s="116" t="str">
        <f>IF(N27="Co-Supervisor","Co-Supervisor","")</f>
        <v/>
      </c>
      <c r="T27" s="80" t="str">
        <f>IFERROR(VLOOKUP(Q27,'Lookup Data'!A:D,3,FALSE),"")</f>
        <v/>
      </c>
      <c r="U27" s="80" t="str">
        <f>IFERROR(VLOOKUP(Q27,'Lookup Data'!A:D,4,FALSE),"")</f>
        <v/>
      </c>
      <c r="V27" s="54"/>
      <c r="W27" s="53"/>
      <c r="X27" s="53"/>
      <c r="Y27" s="53"/>
      <c r="Z27" s="53"/>
      <c r="AA27" s="115" t="s">
        <v>281</v>
      </c>
      <c r="AB27" s="80" t="str">
        <f>IFERROR(VLOOKUP(AA27,'Lookup Data'!A:B,2,),"")</f>
        <v/>
      </c>
      <c r="AC27" s="80" t="str">
        <f>IFERROR(VLOOKUP(AA27,'Lookup Data'!A:D,3,),"")</f>
        <v/>
      </c>
      <c r="AD27" s="80" t="str">
        <f>IFERROR(VLOOKUP(AA27,'Lookup Data'!A:D,4,FALSE),"")</f>
        <v/>
      </c>
      <c r="AE27" s="115" t="s">
        <v>282</v>
      </c>
      <c r="AF27" s="80">
        <f>IFERROR(VLOOKUP(AE27,'Lookup Data'!A:D,2,),"")</f>
        <v>10190813</v>
      </c>
      <c r="AG27" s="80" t="str">
        <f>IFERROR(VLOOKUP(AE27,'Lookup Data'!A:D,3,),"")</f>
        <v>Psychology</v>
      </c>
      <c r="AH27" s="80" t="str">
        <f>IFERROR(VLOOKUP(AE27,'Lookup Data'!A:D,4,FALSE),"")</f>
        <v>alexandre.morin@concordia.ca</v>
      </c>
      <c r="AI27" s="115" t="s">
        <v>283</v>
      </c>
      <c r="AJ27" s="80">
        <f>IFERROR(VLOOKUP(AI27,'Lookup Data'!A:D,2,),"")</f>
        <v>0</v>
      </c>
      <c r="AK27" s="80" t="str">
        <f>IFERROR(VLOOKUP(AI27,'Lookup Data'!A:D,3,),"")</f>
        <v>Psychology</v>
      </c>
      <c r="AL27" s="80" t="str">
        <f>IFERROR(VLOOKUP(AI27,'Lookup Data'!A:D,4,FALSE),"")</f>
        <v>lisa.serbin@concordia.ca</v>
      </c>
      <c r="AM27" s="56"/>
      <c r="AN27" s="53"/>
      <c r="AO27" s="53"/>
      <c r="AP27" s="53"/>
      <c r="AQ27" s="118" t="s">
        <v>284</v>
      </c>
      <c r="AR27" s="115" t="s">
        <v>285</v>
      </c>
      <c r="AS27" s="56"/>
      <c r="AT27" s="115" t="s">
        <v>62</v>
      </c>
      <c r="AU27" s="53"/>
      <c r="AV27" s="53"/>
      <c r="AW27" s="53"/>
      <c r="AX27" s="113" t="str">
        <f>IFERROR(VLOOKUP(D27,'Lookup Data'!N$2:O$35,2,),"")</f>
        <v>Psychology</v>
      </c>
      <c r="AY27" s="116" t="str">
        <f>IFERROR(IF(VLOOKUP(AX27,'Lookup Data'!I$2:J$29,2,TRUE)="","",VLOOKUP(AX27,'Lookup Data'!I$2:J$29,2,TRUE)),"")</f>
        <v>Department of</v>
      </c>
      <c r="AZ27" s="116" t="str">
        <f>IFERROR(IF(VLOOKUP(AX27,'Lookup Data'!I$2:K$29,3,TRUE)="","",VLOOKUP(AX27,'Lookup Data'!I$2:K$29,3,TRUE)),"")</f>
        <v>Andrew Chapman</v>
      </c>
      <c r="BA27" s="116" t="str">
        <f>IFERROR(IF(VLOOKUP(AX27,'Lookup Data'!I$2:M$29,5,TRUE)="","",VLOOKUP(AX27,'Lookup Data'!I$2:M$29,5,TRUE)),"")</f>
        <v/>
      </c>
      <c r="BB27" s="116" t="str">
        <f>IFERROR(IF(VLOOKUP(AX27,'Lookup Data'!I$2:L$29,4,TRUE)="","",VLOOKUP(AX27,'Lookup Data'!I$2:L$29,4,TRUE)),"")</f>
        <v>Faculty of Arts and Science</v>
      </c>
      <c r="BC27" s="116" t="str">
        <f ca="1">IFERROR(VLOOKUP(BB27,'Lookup Data'!F$2:'Lookup Data'!F$6:G548,2,),"")</f>
        <v>Pascale Sicotte</v>
      </c>
      <c r="BD27" s="103">
        <f>(E27-7)</f>
        <v>45517</v>
      </c>
      <c r="BE27" s="119" t="str">
        <f>CONCATENATE(P27,"; ",U27,"; ",Z27,"; ",AD27,"; ",AH27,"; ",AL27,"; ",AS27,"; ",AP27)</f>
        <v xml:space="preserve">Erin.Barker@concordia.ca; ; ; ; alexandre.morin@concordia.ca; lisa.serbin@concordia.ca; ; </v>
      </c>
    </row>
    <row r="28" spans="1:57" ht="15" customHeight="1">
      <c r="A28" s="53" t="s">
        <v>57</v>
      </c>
      <c r="B28" s="61" t="s">
        <v>286</v>
      </c>
      <c r="C28" s="61" t="s">
        <v>287</v>
      </c>
      <c r="D28" s="61" t="s">
        <v>252</v>
      </c>
      <c r="E28" s="51">
        <v>45524</v>
      </c>
      <c r="F28" s="63">
        <v>0.54166666666666663</v>
      </c>
      <c r="G28" s="61" t="s">
        <v>288</v>
      </c>
      <c r="H28" s="115" t="s">
        <v>289</v>
      </c>
      <c r="I28" s="80">
        <f>IFERROR(VLOOKUP(H28,'Lookup Data'!A:D,2,FALSE),"")</f>
        <v>24391497</v>
      </c>
      <c r="J28" s="116" t="str">
        <f>IFERROR(VLOOKUP(H28,'Lookup Data'!A:D,3,FALSE),"")</f>
        <v>Concordia Institute for Information and Systems Engineering</v>
      </c>
      <c r="K28" s="116" t="str">
        <f>IFERROR(VLOOKUP(H28,'Lookup Data'!A:D,4,FALSE),"")</f>
        <v>andrea.schiffauerova@concordia.ca</v>
      </c>
      <c r="L28" s="115" t="s">
        <v>290</v>
      </c>
      <c r="M28" s="80">
        <f>IFERROR(VLOOKUP(L28,'Lookup Data'!A:B,2,),"")</f>
        <v>10189417</v>
      </c>
      <c r="N28" s="53"/>
      <c r="O28" s="80" t="str">
        <f>IFERROR(VLOOKUP(L28,'Lookup Data'!A:D,3,FALSE),"")</f>
        <v>Computer Science and Software Engineering</v>
      </c>
      <c r="P28" s="117" t="str">
        <f>IFERROR(VLOOKUP(L28,'Lookup Data'!A:D,4,FALSE),"")</f>
        <v>marta.kersten@concordia.ca</v>
      </c>
      <c r="Q28" s="56"/>
      <c r="R28" s="80" t="str">
        <f>IFERROR(VLOOKUP(Q28,'Lookup Data'!A:D,2,FALSE),"")</f>
        <v/>
      </c>
      <c r="S28" s="116" t="str">
        <f>IF(N28="Co-Supervisor","Co-Supervisor","")</f>
        <v/>
      </c>
      <c r="T28" s="80" t="str">
        <f>IFERROR(VLOOKUP(Q28,'Lookup Data'!A:D,3,FALSE),"")</f>
        <v/>
      </c>
      <c r="U28" s="80" t="str">
        <f>IFERROR(VLOOKUP(Q28,'Lookup Data'!A:D,4,FALSE),"")</f>
        <v/>
      </c>
      <c r="V28" s="54"/>
      <c r="W28" s="53"/>
      <c r="X28" s="53"/>
      <c r="Y28" s="53"/>
      <c r="Z28" s="53"/>
      <c r="AA28" s="115" t="s">
        <v>291</v>
      </c>
      <c r="AB28" s="80">
        <f>IFERROR(VLOOKUP(AA28,'Lookup Data'!A:B,2,),"")</f>
        <v>10178581</v>
      </c>
      <c r="AC28" s="80" t="str">
        <f>IFERROR(VLOOKUP(AA28,'Lookup Data'!A:D,3,),"")</f>
        <v>Physics</v>
      </c>
      <c r="AD28" s="80" t="str">
        <f>IFERROR(VLOOKUP(AA28,'Lookup Data'!A:D,4,FALSE),"")</f>
        <v>christophe.grova@concordia.ca</v>
      </c>
      <c r="AE28" s="115" t="s">
        <v>292</v>
      </c>
      <c r="AF28" s="80">
        <f>IFERROR(VLOOKUP(AE28,'Lookup Data'!A:D,2,),"")</f>
        <v>10120421</v>
      </c>
      <c r="AG28" s="80" t="str">
        <f>IFERROR(VLOOKUP(AE28,'Lookup Data'!A:D,3,),"")</f>
        <v>Computer Science and Software Engineering</v>
      </c>
      <c r="AH28" s="80" t="str">
        <f>IFERROR(VLOOKUP(AE28,'Lookup Data'!A:D,4,FALSE),"")</f>
        <v>thomas.fevens@concordia.ca</v>
      </c>
      <c r="AI28" s="115" t="s">
        <v>293</v>
      </c>
      <c r="AJ28" s="80">
        <f>IFERROR(VLOOKUP(AI28,'Lookup Data'!A:D,2,),"")</f>
        <v>10184297</v>
      </c>
      <c r="AK28" s="80" t="str">
        <f>IFERROR(VLOOKUP(AI28,'Lookup Data'!A:D,3,),"")</f>
        <v>Computer Science and Software Engineering</v>
      </c>
      <c r="AL28" s="80" t="str">
        <f>IFERROR(VLOOKUP(AI28,'Lookup Data'!A:D,4,FALSE),"")</f>
        <v>charalambos.poullis@concordia.ca</v>
      </c>
      <c r="AM28" s="56"/>
      <c r="AN28" s="53"/>
      <c r="AO28" s="53"/>
      <c r="AP28" s="53"/>
      <c r="AQ28" s="118" t="s">
        <v>294</v>
      </c>
      <c r="AR28" s="115" t="s">
        <v>295</v>
      </c>
      <c r="AS28" s="56"/>
      <c r="AT28" s="115" t="s">
        <v>296</v>
      </c>
      <c r="AU28" s="53"/>
      <c r="AV28" s="53"/>
      <c r="AW28" s="53"/>
      <c r="AX28" s="113" t="str">
        <f>IFERROR(VLOOKUP(D28,'Lookup Data'!N$2:O$35,2,),"")</f>
        <v>Computer Science and Software Engineering</v>
      </c>
      <c r="AY28" s="116" t="str">
        <f>IFERROR(IF(VLOOKUP(AX28,'Lookup Data'!I$2:J$29,2,TRUE)="","",VLOOKUP(AX28,'Lookup Data'!I$2:J$29,2,TRUE)),"")</f>
        <v>Department of</v>
      </c>
      <c r="AZ28" s="116" t="str">
        <f>IFERROR(IF(VLOOKUP(AX28,'Lookup Data'!I$2:K$29,3,TRUE)="","",VLOOKUP(AX28,'Lookup Data'!I$2:K$29,3,TRUE)),"")</f>
        <v xml:space="preserve">Sabine Bergler </v>
      </c>
      <c r="BA28" s="116" t="str">
        <f>IFERROR(IF(VLOOKUP(AX28,'Lookup Data'!I$2:M$29,5,TRUE)="","",VLOOKUP(AX28,'Lookup Data'!I$2:M$29,5,TRUE)),"")</f>
        <v/>
      </c>
      <c r="BB28" s="116" t="str">
        <f>IFERROR(IF(VLOOKUP(AX28,'Lookup Data'!I$2:L$29,4,TRUE)="","",VLOOKUP(AX28,'Lookup Data'!I$2:L$29,4,TRUE)),"")</f>
        <v>Gina Cody School of Engineering and Computer Science</v>
      </c>
      <c r="BC28" s="116" t="str">
        <f ca="1">IFERROR(VLOOKUP(BB28,'Lookup Data'!F$2:'Lookup Data'!F$6:G554,2,),"")</f>
        <v>Mourad Debbabi</v>
      </c>
      <c r="BD28" s="103">
        <f>(E28-7)</f>
        <v>45517</v>
      </c>
      <c r="BE28" s="119" t="str">
        <f>CONCATENATE(P28,"; ",U28,"; ",Z28,"; ",AD28,"; ",AH28,"; ",AL28,"; ",AS28,"; ",AP28)</f>
        <v xml:space="preserve">marta.kersten@concordia.ca; ; ; christophe.grova@concordia.ca; thomas.fevens@concordia.ca; charalambos.poullis@concordia.ca; ; </v>
      </c>
    </row>
    <row r="29" spans="1:57" ht="15" customHeight="1">
      <c r="A29" s="53" t="s">
        <v>57</v>
      </c>
      <c r="B29" s="61" t="s">
        <v>297</v>
      </c>
      <c r="C29" s="61" t="s">
        <v>298</v>
      </c>
      <c r="D29" s="61" t="s">
        <v>60</v>
      </c>
      <c r="E29" s="51">
        <v>45525</v>
      </c>
      <c r="F29" s="61" t="s">
        <v>62</v>
      </c>
      <c r="G29" s="61" t="s">
        <v>62</v>
      </c>
      <c r="H29" s="115" t="s">
        <v>62</v>
      </c>
      <c r="I29" s="80" t="str">
        <f>IFERROR(VLOOKUP(H29,'Lookup Data'!A:D,2,FALSE),"")</f>
        <v/>
      </c>
      <c r="J29" s="116" t="str">
        <f>IFERROR(VLOOKUP(H29,'Lookup Data'!A:D,3,FALSE),"")</f>
        <v/>
      </c>
      <c r="K29" s="53"/>
      <c r="L29" s="115" t="s">
        <v>299</v>
      </c>
      <c r="M29" s="80">
        <f>IFERROR(VLOOKUP(L29,'Lookup Data'!A:B,2,),"")</f>
        <v>22217783</v>
      </c>
      <c r="N29" s="53"/>
      <c r="O29" s="80" t="str">
        <f>IFERROR(VLOOKUP(L29,'Lookup Data'!A:D,3,FALSE),"")</f>
        <v>Psychology</v>
      </c>
      <c r="P29" s="78"/>
      <c r="Q29" s="56"/>
      <c r="R29" s="80" t="str">
        <f>IFERROR(VLOOKUP(Q29,'Lookup Data'!A:D,2,FALSE),"")</f>
        <v/>
      </c>
      <c r="S29" s="53"/>
      <c r="T29" s="80" t="str">
        <f>IFERROR(VLOOKUP(Q29,'Lookup Data'!A:D,3,FALSE),"")</f>
        <v/>
      </c>
      <c r="U29" s="53"/>
      <c r="V29" s="54"/>
      <c r="W29" s="53"/>
      <c r="X29" s="53"/>
      <c r="Y29" s="53"/>
      <c r="Z29" s="53"/>
      <c r="AA29" s="115" t="s">
        <v>300</v>
      </c>
      <c r="AB29" s="80" t="str">
        <f>IFERROR(VLOOKUP(AA29,'Lookup Data'!A:B,2,),"")</f>
        <v/>
      </c>
      <c r="AC29" s="80" t="str">
        <f>IFERROR(VLOOKUP(AA29,'Lookup Data'!A:D,3,),"")</f>
        <v/>
      </c>
      <c r="AD29" s="53"/>
      <c r="AE29" s="115" t="s">
        <v>283</v>
      </c>
      <c r="AF29" s="80">
        <f>IFERROR(VLOOKUP(AE29,'Lookup Data'!A:D,2,),"")</f>
        <v>0</v>
      </c>
      <c r="AG29" s="80" t="str">
        <f>IFERROR(VLOOKUP(AE29,'Lookup Data'!A:D,3,),"")</f>
        <v>Psychology</v>
      </c>
      <c r="AH29" s="53"/>
      <c r="AI29" s="115" t="s">
        <v>174</v>
      </c>
      <c r="AJ29" s="80">
        <f>IFERROR(VLOOKUP(AI29,'Lookup Data'!A:D,2,),"")</f>
        <v>10211646</v>
      </c>
      <c r="AK29" s="80" t="str">
        <f>IFERROR(VLOOKUP(AI29,'Lookup Data'!A:D,3,),"")</f>
        <v>Psychology</v>
      </c>
      <c r="AL29" s="53"/>
      <c r="AM29" s="56"/>
      <c r="AN29" s="53"/>
      <c r="AO29" s="53"/>
      <c r="AP29" s="53"/>
      <c r="AQ29" s="118" t="s">
        <v>301</v>
      </c>
      <c r="AR29" s="115" t="s">
        <v>302</v>
      </c>
      <c r="AS29" s="56"/>
      <c r="AT29" s="115" t="s">
        <v>62</v>
      </c>
      <c r="AU29" s="53"/>
      <c r="AV29" s="53"/>
      <c r="AW29" s="53"/>
      <c r="AX29" s="113" t="str">
        <f>IFERROR(VLOOKUP(D29,'Lookup Data'!N$2:O$35,2,),"")</f>
        <v>Psychology</v>
      </c>
      <c r="AY29" s="116" t="str">
        <f>IFERROR(IF(VLOOKUP(AX29,'Lookup Data'!I$2:J$29,2,TRUE)="","",VLOOKUP(AX29,'Lookup Data'!I$2:J$29,2,TRUE)),"")</f>
        <v>Department of</v>
      </c>
      <c r="AZ29" s="116" t="str">
        <f>IFERROR(IF(VLOOKUP(AX29,'Lookup Data'!I$2:K$29,3,TRUE)="","",VLOOKUP(AX29,'Lookup Data'!I$2:K$29,3,TRUE)),"")</f>
        <v>Andrew Chapman</v>
      </c>
      <c r="BA29" s="53"/>
      <c r="BB29" s="116" t="str">
        <f>IFERROR(IF(VLOOKUP(AX29,'Lookup Data'!I$2:L$29,4,TRUE)="","",VLOOKUP(AX29,'Lookup Data'!I$2:L$29,4,TRUE)),"")</f>
        <v>Faculty of Arts and Science</v>
      </c>
      <c r="BC29" s="116" t="str">
        <f ca="1">IFERROR(VLOOKUP(BB29,'Lookup Data'!F$2:'Lookup Data'!F$6:G594,2,),"")</f>
        <v>Pascale Sicotte</v>
      </c>
      <c r="BD29" s="103">
        <f>(E29-7)</f>
        <v>45518</v>
      </c>
      <c r="BE29" s="53"/>
    </row>
    <row r="30" spans="1:57" ht="15" customHeight="1">
      <c r="A30" s="53" t="s">
        <v>57</v>
      </c>
      <c r="B30" s="61" t="s">
        <v>303</v>
      </c>
      <c r="C30" s="61" t="s">
        <v>304</v>
      </c>
      <c r="D30" s="61" t="s">
        <v>305</v>
      </c>
      <c r="E30" s="51">
        <v>45526</v>
      </c>
      <c r="F30" s="63">
        <v>0.375</v>
      </c>
      <c r="G30" s="61" t="s">
        <v>181</v>
      </c>
      <c r="H30" s="115" t="s">
        <v>306</v>
      </c>
      <c r="I30" s="80" t="str">
        <f>IFERROR(VLOOKUP(H30,'Lookup Data'!A:D,2,FALSE),"")</f>
        <v/>
      </c>
      <c r="J30" s="116" t="str">
        <f>IFERROR(VLOOKUP(H30,'Lookup Data'!A:D,3,FALSE),"")</f>
        <v/>
      </c>
      <c r="K30" s="116" t="str">
        <f>IFERROR(VLOOKUP(H30,'Lookup Data'!A:D,4,FALSE),"")</f>
        <v/>
      </c>
      <c r="L30" s="115" t="s">
        <v>307</v>
      </c>
      <c r="M30" s="80" t="str">
        <f>IFERROR(VLOOKUP(L30,'Lookup Data'!A:B,2,),"")</f>
        <v>20731676</v>
      </c>
      <c r="N30" s="53"/>
      <c r="O30" s="80" t="str">
        <f>IFERROR(VLOOKUP(L30,'Lookup Data'!A:D,3,FALSE),"")</f>
        <v>Mechanical, Industrial and Aerospace Engineering</v>
      </c>
      <c r="P30" s="117">
        <f>IFERROR(VLOOKUP(L30,'Lookup Data'!A:D,4,FALSE),"")</f>
        <v>0</v>
      </c>
      <c r="Q30" s="56"/>
      <c r="R30" s="80" t="str">
        <f>IFERROR(VLOOKUP(Q30,'Lookup Data'!A:D,2,FALSE),"")</f>
        <v/>
      </c>
      <c r="S30" s="116" t="str">
        <f>IF(N30="Co-Supervisor","Co-Supervisor","")</f>
        <v/>
      </c>
      <c r="T30" s="80" t="str">
        <f>IFERROR(VLOOKUP(Q30,'Lookup Data'!A:D,3,FALSE),"")</f>
        <v/>
      </c>
      <c r="U30" s="80" t="str">
        <f>IFERROR(VLOOKUP(Q30,'Lookup Data'!A:D,4,FALSE),"")</f>
        <v/>
      </c>
      <c r="V30" s="54"/>
      <c r="W30" s="53"/>
      <c r="X30" s="53"/>
      <c r="Y30" s="53"/>
      <c r="Z30" s="53"/>
      <c r="AA30" s="115" t="s">
        <v>308</v>
      </c>
      <c r="AB30" s="80" t="str">
        <f>IFERROR(VLOOKUP(AA30,'Lookup Data'!A:B,2,),"")</f>
        <v/>
      </c>
      <c r="AC30" s="80" t="str">
        <f>IFERROR(VLOOKUP(AA30,'Lookup Data'!A:D,3,),"")</f>
        <v/>
      </c>
      <c r="AD30" s="80" t="str">
        <f>IFERROR(VLOOKUP(AA30,'Lookup Data'!A:D,4,FALSE),"")</f>
        <v/>
      </c>
      <c r="AE30" s="115" t="s">
        <v>237</v>
      </c>
      <c r="AF30" s="80">
        <f>IFERROR(VLOOKUP(AE30,'Lookup Data'!A:D,2,),"")</f>
        <v>22914247</v>
      </c>
      <c r="AG30" s="80" t="str">
        <f>IFERROR(VLOOKUP(AE30,'Lookup Data'!A:D,3,),"")</f>
        <v>Mechanical, Industrial and Aerospace Engineering</v>
      </c>
      <c r="AH30" s="80" t="str">
        <f>IFERROR(VLOOKUP(AE30,'Lookup Data'!A:D,4,FALSE),"")</f>
        <v>mehdi.hojjati@concordia.ca</v>
      </c>
      <c r="AI30" s="115" t="s">
        <v>235</v>
      </c>
      <c r="AJ30" s="80">
        <f>IFERROR(VLOOKUP(AI30,'Lookup Data'!A:D,2,),"")</f>
        <v>29023836</v>
      </c>
      <c r="AK30" s="80" t="str">
        <f>IFERROR(VLOOKUP(AI30,'Lookup Data'!A:D,3,),"")</f>
        <v>Mechanical, Industrial and Aerospace Engineering</v>
      </c>
      <c r="AL30" s="80" t="str">
        <f>IFERROR(VLOOKUP(AI30,'Lookup Data'!A:D,4,FALSE),"")</f>
        <v>farjad.shadmehri@concordia.ca</v>
      </c>
      <c r="AM30" s="56"/>
      <c r="AN30" s="53"/>
      <c r="AO30" s="53"/>
      <c r="AP30" s="53"/>
      <c r="AQ30" s="118" t="s">
        <v>309</v>
      </c>
      <c r="AR30" s="115" t="s">
        <v>310</v>
      </c>
      <c r="AS30" s="56"/>
      <c r="AT30" s="115" t="s">
        <v>311</v>
      </c>
      <c r="AU30" s="53"/>
      <c r="AV30" s="53"/>
      <c r="AW30" s="53"/>
      <c r="AX30" s="113" t="str">
        <f>IFERROR(VLOOKUP(D30,'Lookup Data'!N$2:O$35,2,),"")</f>
        <v/>
      </c>
      <c r="AY30" s="116" t="str">
        <f>IFERROR(IF(VLOOKUP(AX30,'Lookup Data'!I$2:J$29,2,TRUE)="","",VLOOKUP(AX30,'Lookup Data'!I$2:J$29,2,TRUE)),"")</f>
        <v/>
      </c>
      <c r="AZ30" s="116" t="str">
        <f>IFERROR(IF(VLOOKUP(AX30,'Lookup Data'!I$2:K$29,3,TRUE)="","",VLOOKUP(AX30,'Lookup Data'!I$2:K$29,3,TRUE)),"")</f>
        <v/>
      </c>
      <c r="BA30" s="116" t="str">
        <f>IFERROR(IF(VLOOKUP(AX30,'Lookup Data'!I$2:M$29,5,TRUE)="","",VLOOKUP(AX30,'Lookup Data'!I$2:M$29,5,TRUE)),"")</f>
        <v/>
      </c>
      <c r="BB30" s="116" t="str">
        <f>IFERROR(IF(VLOOKUP(AX30,'Lookup Data'!I$2:L$29,4,TRUE)="","",VLOOKUP(AX30,'Lookup Data'!I$2:L$29,4,TRUE)),"")</f>
        <v/>
      </c>
      <c r="BC30" s="116" t="str">
        <f ca="1">IFERROR(VLOOKUP(BB30,'Lookup Data'!F$2:'Lookup Data'!F$6:G578,2,),"")</f>
        <v/>
      </c>
      <c r="BD30" s="103">
        <f>(E30-7)</f>
        <v>45519</v>
      </c>
      <c r="BE30" s="119" t="str">
        <f>CONCATENATE(P30,"; ",U30,"; ",Z30,"; ",AD30,"; ",AH30,"; ",AL30,"; ",AS30,"; ",AP30)</f>
        <v xml:space="preserve">0; ; ; ; mehdi.hojjati@concordia.ca; farjad.shadmehri@concordia.ca; ; </v>
      </c>
    </row>
    <row r="31" spans="1:57" ht="15" customHeight="1">
      <c r="A31" s="53" t="s">
        <v>57</v>
      </c>
      <c r="B31" s="61" t="s">
        <v>312</v>
      </c>
      <c r="C31" s="61" t="s">
        <v>313</v>
      </c>
      <c r="D31" s="61" t="s">
        <v>94</v>
      </c>
      <c r="E31" s="51">
        <v>45526</v>
      </c>
      <c r="F31" s="63">
        <v>0.4375</v>
      </c>
      <c r="G31" s="61" t="s">
        <v>62</v>
      </c>
      <c r="H31" s="115" t="s">
        <v>62</v>
      </c>
      <c r="I31" s="80" t="str">
        <f>IFERROR(VLOOKUP(H31,'Lookup Data'!A:D,2,FALSE),"")</f>
        <v/>
      </c>
      <c r="J31" s="116" t="str">
        <f>IFERROR(VLOOKUP(H31,'Lookup Data'!A:D,3,FALSE),"")</f>
        <v/>
      </c>
      <c r="K31" s="53"/>
      <c r="L31" s="115" t="s">
        <v>314</v>
      </c>
      <c r="M31" s="80">
        <f>IFERROR(VLOOKUP(L31,'Lookup Data'!A:B,2,),"")</f>
        <v>20704644</v>
      </c>
      <c r="N31" s="53"/>
      <c r="O31" s="80" t="str">
        <f>IFERROR(VLOOKUP(L31,'Lookup Data'!A:D,3,FALSE),"")</f>
        <v>Marketing</v>
      </c>
      <c r="P31" s="78"/>
      <c r="Q31" s="56"/>
      <c r="R31" s="80" t="str">
        <f>IFERROR(VLOOKUP(Q31,'Lookup Data'!A:D,2,FALSE),"")</f>
        <v/>
      </c>
      <c r="S31" s="53"/>
      <c r="T31" s="80" t="str">
        <f>IFERROR(VLOOKUP(Q31,'Lookup Data'!A:D,3,FALSE),"")</f>
        <v/>
      </c>
      <c r="U31" s="53"/>
      <c r="V31" s="54"/>
      <c r="W31" s="53"/>
      <c r="X31" s="53"/>
      <c r="Y31" s="53"/>
      <c r="Z31" s="53"/>
      <c r="AA31" s="115" t="s">
        <v>174</v>
      </c>
      <c r="AB31" s="80">
        <f>IFERROR(VLOOKUP(AA31,'Lookup Data'!A:B,2,),"")</f>
        <v>10211646</v>
      </c>
      <c r="AC31" s="80" t="str">
        <f>IFERROR(VLOOKUP(AA31,'Lookup Data'!A:D,3,),"")</f>
        <v>Psychology</v>
      </c>
      <c r="AD31" s="53"/>
      <c r="AE31" s="115" t="s">
        <v>315</v>
      </c>
      <c r="AF31" s="80">
        <f>IFERROR(VLOOKUP(AE31,'Lookup Data'!A:D,2,),"")</f>
        <v>10184120</v>
      </c>
      <c r="AG31" s="80" t="str">
        <f>IFERROR(VLOOKUP(AE31,'Lookup Data'!A:D,3,),"")</f>
        <v>Marketing</v>
      </c>
      <c r="AH31" s="53"/>
      <c r="AI31" s="115" t="s">
        <v>316</v>
      </c>
      <c r="AJ31" s="80" t="str">
        <f>IFERROR(VLOOKUP(AI31,'Lookup Data'!A:D,2,),"")</f>
        <v/>
      </c>
      <c r="AK31" s="80" t="str">
        <f>IFERROR(VLOOKUP(AI31,'Lookup Data'!A:D,3,),"")</f>
        <v/>
      </c>
      <c r="AL31" s="53"/>
      <c r="AM31" s="56"/>
      <c r="AN31" s="53"/>
      <c r="AO31" s="53"/>
      <c r="AP31" s="53"/>
      <c r="AQ31" s="118" t="s">
        <v>317</v>
      </c>
      <c r="AR31" s="115" t="s">
        <v>318</v>
      </c>
      <c r="AS31" s="56"/>
      <c r="AT31" s="115" t="s">
        <v>62</v>
      </c>
      <c r="AU31" s="53"/>
      <c r="AV31" s="53"/>
      <c r="AW31" s="53"/>
      <c r="AX31" s="113" t="str">
        <f>IFERROR(VLOOKUP(D31,'Lookup Data'!N$2:O$35,2,),"")</f>
        <v/>
      </c>
      <c r="AY31" s="116" t="str">
        <f>IFERROR(IF(VLOOKUP(AX31,'Lookup Data'!I$2:J$29,2,TRUE)="","",VLOOKUP(AX31,'Lookup Data'!I$2:J$29,2,TRUE)),"")</f>
        <v/>
      </c>
      <c r="AZ31" s="116" t="str">
        <f>IFERROR(IF(VLOOKUP(AX31,'Lookup Data'!I$2:K$29,3,TRUE)="","",VLOOKUP(AX31,'Lookup Data'!I$2:K$29,3,TRUE)),"")</f>
        <v/>
      </c>
      <c r="BA31" s="53"/>
      <c r="BB31" s="116" t="str">
        <f>IFERROR(IF(VLOOKUP(AX31,'Lookup Data'!I$2:L$29,4,TRUE)="","",VLOOKUP(AX31,'Lookup Data'!I$2:L$29,4,TRUE)),"")</f>
        <v/>
      </c>
      <c r="BC31" s="116" t="str">
        <f ca="1">IFERROR(VLOOKUP(BB31,'Lookup Data'!F$2:'Lookup Data'!F$6:G592,2,),"")</f>
        <v/>
      </c>
      <c r="BD31" s="103">
        <f>(E31-7)</f>
        <v>45519</v>
      </c>
      <c r="BE31" s="53"/>
    </row>
    <row r="32" spans="1:57" ht="15" customHeight="1">
      <c r="A32" s="53" t="s">
        <v>57</v>
      </c>
      <c r="B32" s="61" t="s">
        <v>319</v>
      </c>
      <c r="C32" s="61" t="s">
        <v>320</v>
      </c>
      <c r="D32" s="61" t="s">
        <v>321</v>
      </c>
      <c r="E32" s="51">
        <v>45526</v>
      </c>
      <c r="F32" s="61" t="s">
        <v>62</v>
      </c>
      <c r="G32" s="61" t="s">
        <v>62</v>
      </c>
      <c r="H32" s="115" t="s">
        <v>62</v>
      </c>
      <c r="I32" s="80" t="str">
        <f>IFERROR(VLOOKUP(H32,'Lookup Data'!A:D,2,FALSE),"")</f>
        <v/>
      </c>
      <c r="J32" s="116" t="str">
        <f>IFERROR(VLOOKUP(H32,'Lookup Data'!A:D,3,FALSE),"")</f>
        <v/>
      </c>
      <c r="K32" s="53"/>
      <c r="L32" s="115" t="s">
        <v>322</v>
      </c>
      <c r="M32" s="80" t="str">
        <f>IFERROR(VLOOKUP(L32,'Lookup Data'!A:B,2,),"")</f>
        <v/>
      </c>
      <c r="N32" s="53"/>
      <c r="O32" s="80" t="str">
        <f>IFERROR(VLOOKUP(L32,'Lookup Data'!A:D,3,FALSE),"")</f>
        <v/>
      </c>
      <c r="P32" s="78"/>
      <c r="Q32" s="56"/>
      <c r="R32" s="80" t="str">
        <f>IFERROR(VLOOKUP(Q32,'Lookup Data'!A:D,2,FALSE),"")</f>
        <v/>
      </c>
      <c r="S32" s="53"/>
      <c r="T32" s="80" t="str">
        <f>IFERROR(VLOOKUP(Q32,'Lookup Data'!A:D,3,FALSE),"")</f>
        <v/>
      </c>
      <c r="U32" s="53"/>
      <c r="V32" s="54"/>
      <c r="W32" s="53"/>
      <c r="X32" s="53"/>
      <c r="Y32" s="53"/>
      <c r="Z32" s="53"/>
      <c r="AA32" s="115" t="s">
        <v>323</v>
      </c>
      <c r="AB32" s="80">
        <f>IFERROR(VLOOKUP(AA32,'Lookup Data'!A:B,2,),"")</f>
        <v>20762075</v>
      </c>
      <c r="AC32" s="80" t="str">
        <f>IFERROR(VLOOKUP(AA32,'Lookup Data'!A:D,3,),"")</f>
        <v>Education</v>
      </c>
      <c r="AD32" s="53"/>
      <c r="AE32" s="115" t="s">
        <v>324</v>
      </c>
      <c r="AF32" s="80">
        <f>IFERROR(VLOOKUP(AE32,'Lookup Data'!A:D,2,),"")</f>
        <v>20301582</v>
      </c>
      <c r="AG32" s="80" t="str">
        <f>IFERROR(VLOOKUP(AE32,'Lookup Data'!A:D,3,),"")</f>
        <v>Education</v>
      </c>
      <c r="AH32" s="53"/>
      <c r="AI32" s="115" t="s">
        <v>325</v>
      </c>
      <c r="AJ32" s="80">
        <f>IFERROR(VLOOKUP(AI32,'Lookup Data'!A:D,2,),"")</f>
        <v>0</v>
      </c>
      <c r="AK32" s="80" t="str">
        <f>IFERROR(VLOOKUP(AI32,'Lookup Data'!A:D,3,),"")</f>
        <v xml:space="preserve">Education </v>
      </c>
      <c r="AL32" s="53"/>
      <c r="AM32" s="56"/>
      <c r="AN32" s="53"/>
      <c r="AO32" s="53"/>
      <c r="AP32" s="53"/>
      <c r="AQ32" s="118" t="s">
        <v>326</v>
      </c>
      <c r="AR32" s="115" t="s">
        <v>327</v>
      </c>
      <c r="AS32" s="56"/>
      <c r="AT32" s="115" t="s">
        <v>62</v>
      </c>
      <c r="AU32" s="53"/>
      <c r="AV32" s="53"/>
      <c r="AW32" s="53"/>
      <c r="AX32" s="113" t="str">
        <f>IFERROR(VLOOKUP(D32,'Lookup Data'!N$2:O$35,2,),"")</f>
        <v>Education</v>
      </c>
      <c r="AY32" s="116" t="str">
        <f>IFERROR(IF(VLOOKUP(AX32,'Lookup Data'!I$2:J$29,2,TRUE)="","",VLOOKUP(AX32,'Lookup Data'!I$2:J$29,2,TRUE)),"")</f>
        <v>Department of</v>
      </c>
      <c r="AZ32" s="116" t="str">
        <f>IFERROR(IF(VLOOKUP(AX32,'Lookup Data'!I$2:K$29,3,TRUE)="","",VLOOKUP(AX32,'Lookup Data'!I$2:K$29,3,TRUE)),"")</f>
        <v>Walcir Cardoso</v>
      </c>
      <c r="BA32" s="53"/>
      <c r="BB32" s="116" t="str">
        <f>IFERROR(IF(VLOOKUP(AX32,'Lookup Data'!I$2:L$29,4,TRUE)="","",VLOOKUP(AX32,'Lookup Data'!I$2:L$29,4,TRUE)),"")</f>
        <v>Faculty of Arts and Science</v>
      </c>
      <c r="BC32" s="116" t="str">
        <f ca="1">IFERROR(VLOOKUP(BB32,'Lookup Data'!F$2:'Lookup Data'!F$6:G595,2,),"")</f>
        <v>Pascale Sicotte</v>
      </c>
      <c r="BD32" s="103">
        <f>(E32-7)</f>
        <v>45519</v>
      </c>
      <c r="BE32" s="53"/>
    </row>
    <row r="33" spans="1:57" ht="15" customHeight="1">
      <c r="A33" s="53" t="s">
        <v>57</v>
      </c>
      <c r="B33" s="61" t="s">
        <v>328</v>
      </c>
      <c r="C33" s="61" t="s">
        <v>329</v>
      </c>
      <c r="D33" s="61" t="s">
        <v>190</v>
      </c>
      <c r="E33" s="51">
        <v>45527</v>
      </c>
      <c r="F33" s="63">
        <v>0.39583333333333331</v>
      </c>
      <c r="G33" s="61" t="s">
        <v>207</v>
      </c>
      <c r="H33" s="115" t="s">
        <v>330</v>
      </c>
      <c r="I33" s="80">
        <f>IFERROR(VLOOKUP(H33,'Lookup Data'!A:D,2,FALSE),"")</f>
        <v>28285713</v>
      </c>
      <c r="J33" s="116" t="str">
        <f>IFERROR(VLOOKUP(H33,'Lookup Data'!A:D,3,FALSE),"")</f>
        <v>Applied Human Sciences</v>
      </c>
      <c r="K33" s="116" t="str">
        <f>IFERROR(VLOOKUP(H33,'Lookup Data'!A:D,4,FALSE),"")</f>
        <v>rosemary.reilly@concordia.ca</v>
      </c>
      <c r="L33" s="115" t="s">
        <v>331</v>
      </c>
      <c r="M33" s="80">
        <f>IFERROR(VLOOKUP(L33,'Lookup Data'!A:B,2,),"")</f>
        <v>23379779</v>
      </c>
      <c r="N33" s="53"/>
      <c r="O33" s="80" t="str">
        <f>IFERROR(VLOOKUP(L33,'Lookup Data'!A:D,3,FALSE),"")</f>
        <v>Applied Human Sciences</v>
      </c>
      <c r="P33" s="117" t="str">
        <f>IFERROR(VLOOKUP(L33,'Lookup Data'!A:D,4,FALSE),"")</f>
        <v>Natasha.Blanchet-Cohen@concordia.ca</v>
      </c>
      <c r="Q33" s="56"/>
      <c r="R33" s="80" t="str">
        <f>IFERROR(VLOOKUP(Q33,'Lookup Data'!A:D,2,FALSE),"")</f>
        <v/>
      </c>
      <c r="S33" s="116" t="str">
        <f>IF(N33="Co-Supervisor","Co-Supervisor","")</f>
        <v/>
      </c>
      <c r="T33" s="80" t="str">
        <f>IFERROR(VLOOKUP(Q33,'Lookup Data'!A:D,3,FALSE),"")</f>
        <v/>
      </c>
      <c r="U33" s="80" t="str">
        <f>IFERROR(VLOOKUP(Q33,'Lookup Data'!A:D,4,FALSE),"")</f>
        <v/>
      </c>
      <c r="V33" s="54"/>
      <c r="W33" s="53"/>
      <c r="X33" s="53"/>
      <c r="Y33" s="53"/>
      <c r="Z33" s="53"/>
      <c r="AA33" s="115" t="s">
        <v>332</v>
      </c>
      <c r="AB33" s="80" t="str">
        <f>IFERROR(VLOOKUP(AA33,'Lookup Data'!A:B,2,),"")</f>
        <v/>
      </c>
      <c r="AC33" s="80" t="str">
        <f>IFERROR(VLOOKUP(AA33,'Lookup Data'!A:D,3,),"")</f>
        <v/>
      </c>
      <c r="AD33" s="80" t="str">
        <f>IFERROR(VLOOKUP(AA33,'Lookup Data'!A:D,4,FALSE),"")</f>
        <v/>
      </c>
      <c r="AE33" s="115" t="s">
        <v>333</v>
      </c>
      <c r="AF33" s="80">
        <f>IFERROR(VLOOKUP(AE33,'Lookup Data'!A:D,2,),"")</f>
        <v>10133371</v>
      </c>
      <c r="AG33" s="80" t="str">
        <f>IFERROR(VLOOKUP(AE33,'Lookup Data'!A:D,3,),"")</f>
        <v>Applied Human Sciences</v>
      </c>
      <c r="AH33" s="80" t="str">
        <f>IFERROR(VLOOKUP(AE33,'Lookup Data'!A:D,4,FALSE),"")</f>
        <v>warren.linds@concordia.ca</v>
      </c>
      <c r="AI33" s="115" t="s">
        <v>334</v>
      </c>
      <c r="AJ33" s="80">
        <f>IFERROR(VLOOKUP(AI33,'Lookup Data'!A:D,2,),"")</f>
        <v>27168284</v>
      </c>
      <c r="AK33" s="80" t="str">
        <f>IFERROR(VLOOKUP(AI33,'Lookup Data'!A:D,3,),"")</f>
        <v>Sociology and Anthropology</v>
      </c>
      <c r="AL33" s="80" t="str">
        <f>IFERROR(VLOOKUP(AI33,'Lookup Data'!A:D,4,FALSE),"")</f>
        <v>satoshi.ikeda@concordia.ca</v>
      </c>
      <c r="AM33" s="56"/>
      <c r="AN33" s="53"/>
      <c r="AO33" s="53"/>
      <c r="AP33" s="53"/>
      <c r="AQ33" s="118" t="s">
        <v>335</v>
      </c>
      <c r="AR33" s="115" t="s">
        <v>336</v>
      </c>
      <c r="AS33" s="56"/>
      <c r="AT33" s="115" t="s">
        <v>337</v>
      </c>
      <c r="AU33" s="53"/>
      <c r="AV33" s="53"/>
      <c r="AW33" s="53"/>
      <c r="AX33" s="113" t="str">
        <f>IFERROR(VLOOKUP(D33,'Lookup Data'!N$2:O$35,2,),"")</f>
        <v>Individualized Program</v>
      </c>
      <c r="AY33" s="116" t="str">
        <f>IFERROR(IF(VLOOKUP(AX33,'Lookup Data'!I$2:J$29,2,TRUE)="","",VLOOKUP(AX33,'Lookup Data'!I$2:J$29,2,TRUE)),"")</f>
        <v/>
      </c>
      <c r="AZ33" s="116" t="str">
        <f>IFERROR(IF(VLOOKUP(AX33,'Lookup Data'!I$2:K$29,3,TRUE)="","",VLOOKUP(AX33,'Lookup Data'!I$2:K$29,3,TRUE)),"")</f>
        <v>Felice Yuen</v>
      </c>
      <c r="BA33" s="116" t="str">
        <f>IFERROR(IF(VLOOKUP(AX33,'Lookup Data'!I$2:M$29,5,TRUE)="","",VLOOKUP(AX33,'Lookup Data'!I$2:M$29,5,TRUE)),"")</f>
        <v/>
      </c>
      <c r="BB33" s="116" t="str">
        <f>IFERROR(IF(VLOOKUP(AX33,'Lookup Data'!I$2:L$29,4,TRUE)="","",VLOOKUP(AX33,'Lookup Data'!I$2:L$29,4,TRUE)),"")</f>
        <v>School of Graduate Studies</v>
      </c>
      <c r="BC33" s="116" t="str">
        <f ca="1">IFERROR(VLOOKUP(BB33,'Lookup Data'!F$2:'Lookup Data'!F$6:G556,2,),"")</f>
        <v>Effrosyni Diamantoudi</v>
      </c>
      <c r="BD33" s="103">
        <f>(E33-7)</f>
        <v>45520</v>
      </c>
      <c r="BE33" s="119" t="str">
        <f>CONCATENATE(P33,"; ",U33,"; ",Z33,"; ",AD33,"; ",AH33,"; ",AL33,"; ",AS33,"; ",AP33)</f>
        <v xml:space="preserve">Natasha.Blanchet-Cohen@concordia.ca; ; ; ; warren.linds@concordia.ca; satoshi.ikeda@concordia.ca; ; </v>
      </c>
    </row>
    <row r="34" spans="1:57" ht="15" customHeight="1">
      <c r="A34" s="53" t="s">
        <v>57</v>
      </c>
      <c r="B34" s="61" t="s">
        <v>338</v>
      </c>
      <c r="C34" s="61" t="s">
        <v>339</v>
      </c>
      <c r="D34" s="61" t="s">
        <v>233</v>
      </c>
      <c r="E34" s="51">
        <v>45527</v>
      </c>
      <c r="F34" s="63">
        <v>0.41666666666666669</v>
      </c>
      <c r="G34" s="61" t="s">
        <v>340</v>
      </c>
      <c r="H34" s="115" t="s">
        <v>153</v>
      </c>
      <c r="I34" s="80">
        <f>IFERROR(VLOOKUP(H34,'Lookup Data'!A:D,2,FALSE),"")</f>
        <v>10200262</v>
      </c>
      <c r="J34" s="116" t="str">
        <f>IFERROR(VLOOKUP(H34,'Lookup Data'!A:D,3,FALSE),"")</f>
        <v>Electrical and Computer Engineering</v>
      </c>
      <c r="K34" s="116" t="str">
        <f>IFERROR(VLOOKUP(H34,'Lookup Data'!A:D,4,FALSE),"")</f>
        <v>chunyan.lai@concordia.ca</v>
      </c>
      <c r="L34" s="115" t="s">
        <v>341</v>
      </c>
      <c r="M34" s="80">
        <f>IFERROR(VLOOKUP(L34,'Lookup Data'!A:B,2,),"")</f>
        <v>10142674</v>
      </c>
      <c r="N34" s="53"/>
      <c r="O34" s="80" t="str">
        <f>IFERROR(VLOOKUP(L34,'Lookup Data'!A:D,3,FALSE),"")</f>
        <v>Mechanical, Industrial and Aerospace Engineering</v>
      </c>
      <c r="P34" s="117" t="str">
        <f>IFERROR(VLOOKUP(L34,'Lookup Data'!A:D,4,FALSE),"")</f>
        <v>youmin.zhang@concordia.ca</v>
      </c>
      <c r="Q34" s="56"/>
      <c r="R34" s="80" t="str">
        <f>IFERROR(VLOOKUP(Q34,'Lookup Data'!A:D,2,FALSE),"")</f>
        <v/>
      </c>
      <c r="S34" s="116" t="str">
        <f>IF(N34="Co-Supervisor","Co-Supervisor","")</f>
        <v/>
      </c>
      <c r="T34" s="80" t="str">
        <f>IFERROR(VLOOKUP(Q34,'Lookup Data'!A:D,3,FALSE),"")</f>
        <v/>
      </c>
      <c r="U34" s="80" t="str">
        <f>IFERROR(VLOOKUP(Q34,'Lookup Data'!A:D,4,FALSE),"")</f>
        <v/>
      </c>
      <c r="V34" s="54"/>
      <c r="W34" s="53"/>
      <c r="X34" s="53"/>
      <c r="Y34" s="53"/>
      <c r="Z34" s="53"/>
      <c r="AA34" s="115" t="s">
        <v>342</v>
      </c>
      <c r="AB34" s="80">
        <f>IFERROR(VLOOKUP(AA34,'Lookup Data'!A:B,2,),"")</f>
        <v>10194592</v>
      </c>
      <c r="AC34" s="80" t="str">
        <f>IFERROR(VLOOKUP(AA34,'Lookup Data'!A:D,3,),"")</f>
        <v>Concordia Institute for Information and Systems Engineering</v>
      </c>
      <c r="AD34" s="80" t="str">
        <f>IFERROR(VLOOKUP(AA34,'Lookup Data'!A:D,4,FALSE),"")</f>
        <v>jun.yan@concordia.ca</v>
      </c>
      <c r="AE34" s="115" t="s">
        <v>343</v>
      </c>
      <c r="AF34" s="80">
        <f>IFERROR(VLOOKUP(AE34,'Lookup Data'!A:D,2,),"")</f>
        <v>10109662</v>
      </c>
      <c r="AG34" s="80" t="str">
        <f>IFERROR(VLOOKUP(AE34,'Lookup Data'!A:D,3,),"")</f>
        <v>Mechanical, Industrial and Aerospace Engineering</v>
      </c>
      <c r="AH34" s="80" t="str">
        <f>IFERROR(VLOOKUP(AE34,'Lookup Data'!A:D,4,FALSE),"")</f>
        <v>chun-yi.su@concordia.ca</v>
      </c>
      <c r="AI34" s="115" t="s">
        <v>344</v>
      </c>
      <c r="AJ34" s="80">
        <f>IFERROR(VLOOKUP(AI34,'Lookup Data'!A:D,2,),"")</f>
        <v>10129297</v>
      </c>
      <c r="AK34" s="80" t="str">
        <f>IFERROR(VLOOKUP(AI34,'Lookup Data'!A:D,3,),"")</f>
        <v>Mechanical, Industrial and Aerospace Engineering</v>
      </c>
      <c r="AL34" s="80" t="str">
        <f>IFERROR(VLOOKUP(AI34,'Lookup Data'!A:D,4,FALSE),"")</f>
        <v>wenfang.xie@concordia.ca</v>
      </c>
      <c r="AM34" s="56"/>
      <c r="AN34" s="53"/>
      <c r="AO34" s="53"/>
      <c r="AP34" s="53"/>
      <c r="AQ34" s="118" t="s">
        <v>345</v>
      </c>
      <c r="AR34" s="115" t="s">
        <v>85</v>
      </c>
      <c r="AS34" s="56"/>
      <c r="AT34" s="115" t="s">
        <v>346</v>
      </c>
      <c r="AU34" s="53"/>
      <c r="AV34" s="53"/>
      <c r="AW34" s="53"/>
      <c r="AX34" s="113" t="str">
        <f>IFERROR(VLOOKUP(D34,'Lookup Data'!N$2:O$35,2,),"")</f>
        <v>Mechanical, Industrial and Aerospace Engineering</v>
      </c>
      <c r="AY34" s="116" t="str">
        <f>IFERROR(IF(VLOOKUP(AX34,'Lookup Data'!I$2:J$29,2,TRUE)="","",VLOOKUP(AX34,'Lookup Data'!I$2:J$29,2,TRUE)),"")</f>
        <v>Department of</v>
      </c>
      <c r="AZ34" s="116" t="str">
        <f>IFERROR(IF(VLOOKUP(AX34,'Lookup Data'!I$2:K$29,3,TRUE)="","",VLOOKUP(AX34,'Lookup Data'!I$2:K$29,3,TRUE)),"")</f>
        <v>Ramin Sedaghati</v>
      </c>
      <c r="BA34" s="116" t="str">
        <f>IFERROR(IF(VLOOKUP(AX34,'Lookup Data'!I$2:M$29,5,TRUE)="","",VLOOKUP(AX34,'Lookup Data'!I$2:M$29,5,TRUE)),"")</f>
        <v/>
      </c>
      <c r="BB34" s="116" t="str">
        <f>IFERROR(IF(VLOOKUP(AX34,'Lookup Data'!I$2:L$29,4,TRUE)="","",VLOOKUP(AX34,'Lookup Data'!I$2:L$29,4,TRUE)),"")</f>
        <v>Gina Cody School of Engineering and Computer Science</v>
      </c>
      <c r="BC34" s="116" t="str">
        <f ca="1">IFERROR(VLOOKUP(BB34,'Lookup Data'!F$2:'Lookup Data'!F$6:G558,2,),"")</f>
        <v>Mourad Debbabi</v>
      </c>
      <c r="BD34" s="103">
        <f>(E34-7)</f>
        <v>45520</v>
      </c>
      <c r="BE34" s="119" t="str">
        <f>CONCATENATE(P34,"; ",U34,"; ",Z34,"; ",AD34,"; ",AH34,"; ",AL34,"; ",AS34,"; ",AP34)</f>
        <v xml:space="preserve">youmin.zhang@concordia.ca; ; ; jun.yan@concordia.ca; chun-yi.su@concordia.ca; wenfang.xie@concordia.ca; ; </v>
      </c>
    </row>
    <row r="35" spans="1:57" ht="15" customHeight="1">
      <c r="A35" s="53" t="s">
        <v>57</v>
      </c>
      <c r="B35" s="61" t="s">
        <v>347</v>
      </c>
      <c r="C35" s="61" t="s">
        <v>348</v>
      </c>
      <c r="D35" s="61" t="s">
        <v>190</v>
      </c>
      <c r="E35" s="51">
        <v>45527</v>
      </c>
      <c r="F35" s="63">
        <v>0.41666666666666669</v>
      </c>
      <c r="G35" s="61" t="s">
        <v>349</v>
      </c>
      <c r="H35" s="115" t="s">
        <v>350</v>
      </c>
      <c r="I35" s="80">
        <f>IFERROR(VLOOKUP(H35,'Lookup Data'!A:D,2,FALSE),"")</f>
        <v>10116632</v>
      </c>
      <c r="J35" s="116" t="str">
        <f>IFERROR(VLOOKUP(H35,'Lookup Data'!A:D,3,FALSE),"")</f>
        <v>School of Community and Public Affairs</v>
      </c>
      <c r="K35" s="116" t="str">
        <f>IFERROR(VLOOKUP(H35,'Lookup Data'!A:D,4,FALSE),"")</f>
        <v>Anna.Kruzynski@concordia.ca</v>
      </c>
      <c r="L35" s="115" t="s">
        <v>351</v>
      </c>
      <c r="M35" s="80">
        <f>IFERROR(VLOOKUP(L35,'Lookup Data'!A:B,2,),"")</f>
        <v>10159365</v>
      </c>
      <c r="N35" s="53"/>
      <c r="O35" s="80" t="str">
        <f>IFERROR(VLOOKUP(L35,'Lookup Data'!A:D,3,FALSE),"")</f>
        <v>Creative Arts Therapies</v>
      </c>
      <c r="P35" s="117" t="str">
        <f>IFERROR(VLOOKUP(L35,'Lookup Data'!A:D,4,FALSE),"")</f>
        <v>Janis.Timm-Bottos@concordia.ca</v>
      </c>
      <c r="Q35" s="56"/>
      <c r="R35" s="80" t="str">
        <f>IFERROR(VLOOKUP(Q35,'Lookup Data'!A:D,2,FALSE),"")</f>
        <v/>
      </c>
      <c r="S35" s="116" t="str">
        <f>IF(N35="Co-Supervisor","Co-Supervisor","")</f>
        <v/>
      </c>
      <c r="T35" s="80" t="str">
        <f>IFERROR(VLOOKUP(Q35,'Lookup Data'!A:D,3,FALSE),"")</f>
        <v/>
      </c>
      <c r="U35" s="80" t="str">
        <f>IFERROR(VLOOKUP(Q35,'Lookup Data'!A:D,4,FALSE),"")</f>
        <v/>
      </c>
      <c r="V35" s="54"/>
      <c r="W35" s="53"/>
      <c r="X35" s="53"/>
      <c r="Y35" s="53"/>
      <c r="Z35" s="53"/>
      <c r="AA35" s="115" t="s">
        <v>352</v>
      </c>
      <c r="AB35" s="80" t="str">
        <f>IFERROR(VLOOKUP(AA35,'Lookup Data'!A:B,2,),"")</f>
        <v/>
      </c>
      <c r="AC35" s="80" t="str">
        <f>IFERROR(VLOOKUP(AA35,'Lookup Data'!A:D,3,),"")</f>
        <v/>
      </c>
      <c r="AD35" s="80" t="str">
        <f>IFERROR(VLOOKUP(AA35,'Lookup Data'!A:D,4,FALSE),"")</f>
        <v/>
      </c>
      <c r="AE35" s="115" t="s">
        <v>353</v>
      </c>
      <c r="AF35" s="80">
        <f>IFERROR(VLOOKUP(AE35,'Lookup Data'!A:D,2,),"")</f>
        <v>21673831</v>
      </c>
      <c r="AG35" s="80" t="str">
        <f>IFERROR(VLOOKUP(AE35,'Lookup Data'!A:D,3,),"")</f>
        <v>Design and Computation Arts</v>
      </c>
      <c r="AH35" s="80" t="str">
        <f>IFERROR(VLOOKUP(AE35,'Lookup Data'!A:D,4,FALSE),"")</f>
        <v>Carmela.Cucuzzella@concordia.ca</v>
      </c>
      <c r="AI35" s="115" t="s">
        <v>354</v>
      </c>
      <c r="AJ35" s="80">
        <f>IFERROR(VLOOKUP(AI35,'Lookup Data'!A:D,2,),"")</f>
        <v>26728677</v>
      </c>
      <c r="AK35" s="80" t="str">
        <f>IFERROR(VLOOKUP(AI35,'Lookup Data'!A:D,3,),"")</f>
        <v>Geography, Planning and Environment</v>
      </c>
      <c r="AL35" s="80" t="str">
        <f>IFERROR(VLOOKUP(AI35,'Lookup Data'!A:D,4,FALSE),"")</f>
        <v>ted.rutland@concordia.ca</v>
      </c>
      <c r="AM35" s="56"/>
      <c r="AN35" s="53"/>
      <c r="AO35" s="53"/>
      <c r="AP35" s="53"/>
      <c r="AQ35" s="118" t="s">
        <v>355</v>
      </c>
      <c r="AR35" s="115" t="s">
        <v>356</v>
      </c>
      <c r="AS35" s="56"/>
      <c r="AT35" s="115" t="s">
        <v>357</v>
      </c>
      <c r="AU35" s="53"/>
      <c r="AV35" s="53"/>
      <c r="AW35" s="53"/>
      <c r="AX35" s="113" t="str">
        <f>IFERROR(VLOOKUP(D35,'Lookup Data'!N$2:O$35,2,),"")</f>
        <v>Individualized Program</v>
      </c>
      <c r="AY35" s="116" t="str">
        <f>IFERROR(IF(VLOOKUP(AX35,'Lookup Data'!I$2:J$29,2,TRUE)="","",VLOOKUP(AX35,'Lookup Data'!I$2:J$29,2,TRUE)),"")</f>
        <v/>
      </c>
      <c r="AZ35" s="116" t="str">
        <f>IFERROR(IF(VLOOKUP(AX35,'Lookup Data'!I$2:K$29,3,TRUE)="","",VLOOKUP(AX35,'Lookup Data'!I$2:K$29,3,TRUE)),"")</f>
        <v>Felice Yuen</v>
      </c>
      <c r="BA35" s="116" t="str">
        <f>IFERROR(IF(VLOOKUP(AX35,'Lookup Data'!I$2:M$29,5,TRUE)="","",VLOOKUP(AX35,'Lookup Data'!I$2:M$29,5,TRUE)),"")</f>
        <v/>
      </c>
      <c r="BB35" s="116" t="str">
        <f>IFERROR(IF(VLOOKUP(AX35,'Lookup Data'!I$2:L$29,4,TRUE)="","",VLOOKUP(AX35,'Lookup Data'!I$2:L$29,4,TRUE)),"")</f>
        <v>School of Graduate Studies</v>
      </c>
      <c r="BC35" s="116" t="str">
        <f ca="1">IFERROR(VLOOKUP(BB35,'Lookup Data'!F$2:'Lookup Data'!F$6:G562,2,),"")</f>
        <v>Effrosyni Diamantoudi</v>
      </c>
      <c r="BD35" s="103">
        <f>(E35-7)</f>
        <v>45520</v>
      </c>
      <c r="BE35" s="119" t="str">
        <f>CONCATENATE(P35,"; ",U35,"; ",Z35,"; ",AD35,"; ",AH35,"; ",AL35,"; ",AS35,"; ",AP35)</f>
        <v xml:space="preserve">Janis.Timm-Bottos@concordia.ca; ; ; ; Carmela.Cucuzzella@concordia.ca; ted.rutland@concordia.ca; ; </v>
      </c>
    </row>
    <row r="36" spans="1:57" ht="15" customHeight="1">
      <c r="A36" s="53" t="s">
        <v>57</v>
      </c>
      <c r="B36" s="61" t="s">
        <v>358</v>
      </c>
      <c r="C36" s="61" t="s">
        <v>359</v>
      </c>
      <c r="D36" s="61" t="s">
        <v>321</v>
      </c>
      <c r="E36" s="51">
        <v>45527</v>
      </c>
      <c r="F36" s="63">
        <v>0.41666666666666669</v>
      </c>
      <c r="G36" s="61" t="s">
        <v>360</v>
      </c>
      <c r="H36" s="115" t="s">
        <v>62</v>
      </c>
      <c r="I36" s="80" t="str">
        <f>IFERROR(VLOOKUP(H36,'Lookup Data'!A:D,2,FALSE),"")</f>
        <v/>
      </c>
      <c r="J36" s="116" t="str">
        <f>IFERROR(VLOOKUP(H36,'Lookup Data'!A:D,3,FALSE),"")</f>
        <v/>
      </c>
      <c r="K36" s="116" t="str">
        <f>IFERROR(VLOOKUP(H36,'Lookup Data'!A:D,4,FALSE),"")</f>
        <v/>
      </c>
      <c r="L36" s="115" t="s">
        <v>361</v>
      </c>
      <c r="M36" s="80">
        <f>IFERROR(VLOOKUP(L36,'Lookup Data'!A:B,2,),"")</f>
        <v>10128176</v>
      </c>
      <c r="N36" s="53"/>
      <c r="O36" s="80" t="str">
        <f>IFERROR(VLOOKUP(L36,'Lookup Data'!A:D,3,FALSE),"")</f>
        <v>Education</v>
      </c>
      <c r="P36" s="117" t="str">
        <f>IFERROR(VLOOKUP(L36,'Lookup Data'!A:D,4,FALSE),"")</f>
        <v>Walcir.Cardoso@concordia.ca</v>
      </c>
      <c r="Q36" s="56"/>
      <c r="R36" s="80" t="str">
        <f>IFERROR(VLOOKUP(Q36,'Lookup Data'!A:D,2,FALSE),"")</f>
        <v/>
      </c>
      <c r="S36" s="116" t="str">
        <f>IF(N36="Co-Supervisor","Co-Supervisor","")</f>
        <v/>
      </c>
      <c r="T36" s="80" t="str">
        <f>IFERROR(VLOOKUP(Q36,'Lookup Data'!A:D,3,FALSE),"")</f>
        <v/>
      </c>
      <c r="U36" s="80" t="str">
        <f>IFERROR(VLOOKUP(Q36,'Lookup Data'!A:D,4,FALSE),"")</f>
        <v/>
      </c>
      <c r="V36" s="54"/>
      <c r="W36" s="53"/>
      <c r="X36" s="53"/>
      <c r="Y36" s="53"/>
      <c r="Z36" s="53"/>
      <c r="AA36" s="115" t="s">
        <v>362</v>
      </c>
      <c r="AB36" s="80" t="str">
        <f>IFERROR(VLOOKUP(AA36,'Lookup Data'!A:B,2,),"")</f>
        <v/>
      </c>
      <c r="AC36" s="80" t="str">
        <f>IFERROR(VLOOKUP(AA36,'Lookup Data'!A:D,3,),"")</f>
        <v/>
      </c>
      <c r="AD36" s="80" t="str">
        <f>IFERROR(VLOOKUP(AA36,'Lookup Data'!A:D,4,FALSE),"")</f>
        <v/>
      </c>
      <c r="AE36" s="115" t="s">
        <v>324</v>
      </c>
      <c r="AF36" s="80">
        <f>IFERROR(VLOOKUP(AE36,'Lookup Data'!A:D,2,),"")</f>
        <v>20301582</v>
      </c>
      <c r="AG36" s="80" t="str">
        <f>IFERROR(VLOOKUP(AE36,'Lookup Data'!A:D,3,),"")</f>
        <v>Education</v>
      </c>
      <c r="AH36" s="80" t="str">
        <f>IFERROR(VLOOKUP(AE36,'Lookup Data'!A:D,4,FALSE),"")</f>
        <v>Saul.Carliner@concordia.ca</v>
      </c>
      <c r="AI36" s="115" t="s">
        <v>363</v>
      </c>
      <c r="AJ36" s="80">
        <f>IFERROR(VLOOKUP(AI36,'Lookup Data'!A:D,2,),"")</f>
        <v>20283932</v>
      </c>
      <c r="AK36" s="80" t="str">
        <f>IFERROR(VLOOKUP(AI36,'Lookup Data'!A:D,3,),"")</f>
        <v>Education</v>
      </c>
      <c r="AL36" s="80" t="str">
        <f>IFERROR(VLOOKUP(AI36,'Lookup Data'!A:D,4,FALSE),"")</f>
        <v>pavel.trofimovich@concordia.ca</v>
      </c>
      <c r="AM36" s="56"/>
      <c r="AN36" s="53"/>
      <c r="AO36" s="53"/>
      <c r="AP36" s="53"/>
      <c r="AQ36" s="118" t="s">
        <v>364</v>
      </c>
      <c r="AR36" s="115" t="s">
        <v>365</v>
      </c>
      <c r="AS36" s="56"/>
      <c r="AT36" s="115" t="s">
        <v>366</v>
      </c>
      <c r="AU36" s="53"/>
      <c r="AV36" s="53"/>
      <c r="AW36" s="53"/>
      <c r="AX36" s="113" t="str">
        <f>IFERROR(VLOOKUP(D36,'Lookup Data'!N$2:O$35,2,),"")</f>
        <v>Education</v>
      </c>
      <c r="AY36" s="116" t="str">
        <f>IFERROR(IF(VLOOKUP(AX36,'Lookup Data'!I$2:J$29,2,TRUE)="","",VLOOKUP(AX36,'Lookup Data'!I$2:J$29,2,TRUE)),"")</f>
        <v>Department of</v>
      </c>
      <c r="AZ36" s="116" t="str">
        <f>IFERROR(IF(VLOOKUP(AX36,'Lookup Data'!I$2:K$29,3,TRUE)="","",VLOOKUP(AX36,'Lookup Data'!I$2:K$29,3,TRUE)),"")</f>
        <v>Walcir Cardoso</v>
      </c>
      <c r="BA36" s="116" t="str">
        <f>IFERROR(IF(VLOOKUP(AX36,'Lookup Data'!I$2:M$29,5,TRUE)="","",VLOOKUP(AX36,'Lookup Data'!I$2:M$29,5,TRUE)),"")</f>
        <v/>
      </c>
      <c r="BB36" s="116" t="str">
        <f>IFERROR(IF(VLOOKUP(AX36,'Lookup Data'!I$2:L$29,4,TRUE)="","",VLOOKUP(AX36,'Lookup Data'!I$2:L$29,4,TRUE)),"")</f>
        <v>Faculty of Arts and Science</v>
      </c>
      <c r="BC36" s="116" t="str">
        <f ca="1">IFERROR(VLOOKUP(BB36,'Lookup Data'!F$2:'Lookup Data'!F$6:G564,2,),"")</f>
        <v>Pascale Sicotte</v>
      </c>
      <c r="BD36" s="103">
        <f>(E36-7)</f>
        <v>45520</v>
      </c>
      <c r="BE36" s="119" t="str">
        <f>CONCATENATE(P36,"; ",U36,"; ",Z36,"; ",AD36,"; ",AH36,"; ",AL36,"; ",AS36,"; ",AP36)</f>
        <v xml:space="preserve">Walcir.Cardoso@concordia.ca; ; ; ; Saul.Carliner@concordia.ca; pavel.trofimovich@concordia.ca; ; </v>
      </c>
    </row>
    <row r="37" spans="1:57" ht="15" customHeight="1">
      <c r="A37" s="53" t="s">
        <v>57</v>
      </c>
      <c r="B37" s="61" t="s">
        <v>367</v>
      </c>
      <c r="C37" s="61" t="s">
        <v>368</v>
      </c>
      <c r="D37" s="61" t="s">
        <v>318</v>
      </c>
      <c r="E37" s="51">
        <v>45527</v>
      </c>
      <c r="F37" s="61" t="s">
        <v>369</v>
      </c>
      <c r="G37" s="61" t="s">
        <v>62</v>
      </c>
      <c r="H37" s="115" t="s">
        <v>62</v>
      </c>
      <c r="I37" s="80" t="str">
        <f>IFERROR(VLOOKUP(H37,'Lookup Data'!A:D,2,FALSE),"")</f>
        <v/>
      </c>
      <c r="J37" s="116" t="str">
        <f>IFERROR(VLOOKUP(H37,'Lookup Data'!A:D,3,FALSE),"")</f>
        <v/>
      </c>
      <c r="K37" s="53"/>
      <c r="L37" s="115" t="s">
        <v>370</v>
      </c>
      <c r="M37" s="80" t="str">
        <f>IFERROR(VLOOKUP(L37,'Lookup Data'!A:B,2,),"")</f>
        <v/>
      </c>
      <c r="N37" s="53"/>
      <c r="O37" s="80" t="str">
        <f>IFERROR(VLOOKUP(L37,'Lookup Data'!A:D,3,FALSE),"")</f>
        <v/>
      </c>
      <c r="P37" s="78"/>
      <c r="Q37" s="56"/>
      <c r="R37" s="80" t="str">
        <f>IFERROR(VLOOKUP(Q37,'Lookup Data'!A:D,2,FALSE),"")</f>
        <v/>
      </c>
      <c r="S37" s="53"/>
      <c r="T37" s="80" t="str">
        <f>IFERROR(VLOOKUP(Q37,'Lookup Data'!A:D,3,FALSE),"")</f>
        <v/>
      </c>
      <c r="U37" s="53"/>
      <c r="V37" s="54"/>
      <c r="W37" s="53"/>
      <c r="X37" s="53"/>
      <c r="Y37" s="53"/>
      <c r="Z37" s="53"/>
      <c r="AA37" s="115" t="s">
        <v>371</v>
      </c>
      <c r="AB37" s="80" t="str">
        <f>IFERROR(VLOOKUP(AA37,'Lookup Data'!A:B,2,),"")</f>
        <v/>
      </c>
      <c r="AC37" s="80" t="str">
        <f>IFERROR(VLOOKUP(AA37,'Lookup Data'!A:D,3,),"")</f>
        <v/>
      </c>
      <c r="AD37" s="53"/>
      <c r="AE37" s="115" t="s">
        <v>372</v>
      </c>
      <c r="AF37" s="80">
        <f>IFERROR(VLOOKUP(AE37,'Lookup Data'!A:D,2,),"")</f>
        <v>10122226</v>
      </c>
      <c r="AG37" s="80" t="str">
        <f>IFERROR(VLOOKUP(AE37,'Lookup Data'!A:D,3,),"")</f>
        <v>Marketing</v>
      </c>
      <c r="AH37" s="53"/>
      <c r="AI37" s="115" t="s">
        <v>373</v>
      </c>
      <c r="AJ37" s="80">
        <f>IFERROR(VLOOKUP(AI37,'Lookup Data'!A:D,2,),"")</f>
        <v>10144351</v>
      </c>
      <c r="AK37" s="80" t="str">
        <f>IFERROR(VLOOKUP(AI37,'Lookup Data'!A:D,3,),"")</f>
        <v>Marketing</v>
      </c>
      <c r="AL37" s="53"/>
      <c r="AM37" s="56"/>
      <c r="AN37" s="53"/>
      <c r="AO37" s="53"/>
      <c r="AP37" s="53"/>
      <c r="AQ37" s="118" t="s">
        <v>374</v>
      </c>
      <c r="AR37" s="115" t="s">
        <v>375</v>
      </c>
      <c r="AS37" s="56"/>
      <c r="AT37" s="115" t="s">
        <v>62</v>
      </c>
      <c r="AU37" s="53"/>
      <c r="AV37" s="53"/>
      <c r="AW37" s="53"/>
      <c r="AX37" s="113" t="str">
        <f>IFERROR(VLOOKUP(D37,'Lookup Data'!N$2:O$35,2,),"")</f>
        <v>Business Administration</v>
      </c>
      <c r="AY37" s="116" t="str">
        <f>IFERROR(IF(VLOOKUP(AX37,'Lookup Data'!I$2:J$29,2,TRUE)="","",VLOOKUP(AX37,'Lookup Data'!I$2:J$29,2,TRUE)),"")</f>
        <v>Department of</v>
      </c>
      <c r="AZ37" s="116" t="str">
        <f>IFERROR(IF(VLOOKUP(AX37,'Lookup Data'!I$2:K$29,3,TRUE)="","",VLOOKUP(AX37,'Lookup Data'!I$2:K$29,3,TRUE)),"")</f>
        <v>Tracy Hecht</v>
      </c>
      <c r="BA37" s="53"/>
      <c r="BB37" s="116" t="str">
        <f>IFERROR(IF(VLOOKUP(AX37,'Lookup Data'!I$2:L$29,4,TRUE)="","",VLOOKUP(AX37,'Lookup Data'!I$2:L$29,4,TRUE)),"")</f>
        <v>John Molson School of Business</v>
      </c>
      <c r="BC37" s="116" t="str">
        <f ca="1">IFERROR(VLOOKUP(BB37,'Lookup Data'!F$2:'Lookup Data'!F$6:G593,2,),"")</f>
        <v>Anne-Marie Croteau</v>
      </c>
      <c r="BD37" s="103">
        <f>(E37-7)</f>
        <v>45520</v>
      </c>
      <c r="BE37" s="53"/>
    </row>
    <row r="38" spans="1:57" ht="15" customHeight="1">
      <c r="A38" s="53" t="s">
        <v>57</v>
      </c>
      <c r="B38" s="61" t="s">
        <v>376</v>
      </c>
      <c r="C38" s="61" t="s">
        <v>377</v>
      </c>
      <c r="D38" s="61" t="s">
        <v>111</v>
      </c>
      <c r="E38" s="51">
        <v>45530</v>
      </c>
      <c r="F38" s="63">
        <v>0.54166666666666663</v>
      </c>
      <c r="G38" s="61" t="s">
        <v>104</v>
      </c>
      <c r="H38" s="115" t="s">
        <v>378</v>
      </c>
      <c r="I38" s="80" t="str">
        <f>IFERROR(VLOOKUP(H38,'Lookup Data'!A:D,2,FALSE),"")</f>
        <v/>
      </c>
      <c r="J38" s="116" t="str">
        <f>IFERROR(VLOOKUP(H38,'Lookup Data'!A:D,3,FALSE),"")</f>
        <v/>
      </c>
      <c r="K38" s="116" t="str">
        <f>IFERROR(VLOOKUP(H38,'Lookup Data'!A:D,4,FALSE),"")</f>
        <v/>
      </c>
      <c r="L38" s="115" t="s">
        <v>379</v>
      </c>
      <c r="M38" s="80">
        <f>IFERROR(VLOOKUP(L38,'Lookup Data'!A:B,2,),"")</f>
        <v>20942642</v>
      </c>
      <c r="N38" s="53"/>
      <c r="O38" s="80" t="str">
        <f>IFERROR(VLOOKUP(L38,'Lookup Data'!A:D,3,FALSE),"")</f>
        <v>Chemistry and Biochemistry</v>
      </c>
      <c r="P38" s="117" t="str">
        <f>IFERROR(VLOOKUP(L38,'Lookup Data'!A:D,4,FALSE),"")</f>
        <v>Paul.Joyce@concordia.ca</v>
      </c>
      <c r="Q38" s="56"/>
      <c r="R38" s="80" t="str">
        <f>IFERROR(VLOOKUP(Q38,'Lookup Data'!A:D,2,FALSE),"")</f>
        <v/>
      </c>
      <c r="S38" s="116" t="str">
        <f>IF(N38="Co-Supervisor","Co-Supervisor","")</f>
        <v/>
      </c>
      <c r="T38" s="80" t="str">
        <f>IFERROR(VLOOKUP(Q38,'Lookup Data'!A:D,3,FALSE),"")</f>
        <v/>
      </c>
      <c r="U38" s="80" t="str">
        <f>IFERROR(VLOOKUP(Q38,'Lookup Data'!A:D,4,FALSE),"")</f>
        <v/>
      </c>
      <c r="V38" s="54"/>
      <c r="W38" s="53"/>
      <c r="X38" s="53"/>
      <c r="Y38" s="53"/>
      <c r="Z38" s="53"/>
      <c r="AA38" s="115" t="s">
        <v>380</v>
      </c>
      <c r="AB38" s="80" t="str">
        <f>IFERROR(VLOOKUP(AA38,'Lookup Data'!A:B,2,),"")</f>
        <v/>
      </c>
      <c r="AC38" s="80" t="str">
        <f>IFERROR(VLOOKUP(AA38,'Lookup Data'!A:D,3,),"")</f>
        <v/>
      </c>
      <c r="AD38" s="80" t="str">
        <f>IFERROR(VLOOKUP(AA38,'Lookup Data'!A:D,4,FALSE),"")</f>
        <v/>
      </c>
      <c r="AE38" s="115" t="s">
        <v>381</v>
      </c>
      <c r="AF38" s="80">
        <f>IFERROR(VLOOKUP(AE38,'Lookup Data'!A:D,2,),"")</f>
        <v>10109792</v>
      </c>
      <c r="AG38" s="80" t="str">
        <f>IFERROR(VLOOKUP(AE38,'Lookup Data'!A:D,3,),"")</f>
        <v>Biology</v>
      </c>
      <c r="AH38" s="80" t="str">
        <f>IFERROR(VLOOKUP(AE38,'Lookup Data'!A:D,4,FALSE),"")</f>
        <v>william.zerges@concordia.ca</v>
      </c>
      <c r="AI38" s="115" t="s">
        <v>243</v>
      </c>
      <c r="AJ38" s="80">
        <f>IFERROR(VLOOKUP(AI38,'Lookup Data'!A:D,2,),"")</f>
        <v>20208019</v>
      </c>
      <c r="AK38" s="80" t="str">
        <f>IFERROR(VLOOKUP(AI38,'Lookup Data'!A:D,3,),"")</f>
        <v>Chemistry and Biochemistry</v>
      </c>
      <c r="AL38" s="80" t="str">
        <f>IFERROR(VLOOKUP(AI38,'Lookup Data'!A:D,4,FALSE),"")</f>
        <v>Peter.Pawelek@concordia.ca</v>
      </c>
      <c r="AM38" s="56"/>
      <c r="AN38" s="53"/>
      <c r="AO38" s="53"/>
      <c r="AP38" s="53"/>
      <c r="AQ38" s="118" t="s">
        <v>382</v>
      </c>
      <c r="AR38" s="115" t="s">
        <v>383</v>
      </c>
      <c r="AS38" s="56"/>
      <c r="AT38" s="115" t="s">
        <v>357</v>
      </c>
      <c r="AU38" s="53"/>
      <c r="AV38" s="53"/>
      <c r="AW38" s="53"/>
      <c r="AX38" s="113" t="str">
        <f>IFERROR(VLOOKUP(D38,'Lookup Data'!N$2:O$35,2,),"")</f>
        <v>Chemistry and Biochemistry</v>
      </c>
      <c r="AY38" s="116" t="str">
        <f>IFERROR(IF(VLOOKUP(AX38,'Lookup Data'!I$2:J$29,2,TRUE)="","",VLOOKUP(AX38,'Lookup Data'!I$2:J$29,2,TRUE)),"")</f>
        <v>Department of</v>
      </c>
      <c r="AZ38" s="116" t="str">
        <f>IFERROR(IF(VLOOKUP(AX38,'Lookup Data'!I$2:K$29,3,TRUE)="","",VLOOKUP(AX38,'Lookup Data'!I$2:K$29,3,TRUE)),"")</f>
        <v>Louis Cuccia</v>
      </c>
      <c r="BA38" s="116" t="str">
        <f>IFERROR(IF(VLOOKUP(AX38,'Lookup Data'!I$2:M$29,5,TRUE)="","",VLOOKUP(AX38,'Lookup Data'!I$2:M$29,5,TRUE)),"")</f>
        <v/>
      </c>
      <c r="BB38" s="116" t="str">
        <f>IFERROR(IF(VLOOKUP(AX38,'Lookup Data'!I$2:L$29,4,TRUE)="","",VLOOKUP(AX38,'Lookup Data'!I$2:L$29,4,TRUE)),"")</f>
        <v>Faculty of Arts and Science</v>
      </c>
      <c r="BC38" s="116" t="str">
        <f ca="1">IFERROR(VLOOKUP(BB38,'Lookup Data'!F$2:'Lookup Data'!F$6:G565,2,),"")</f>
        <v>Pascale Sicotte</v>
      </c>
      <c r="BD38" s="103">
        <f>(E38-7)</f>
        <v>45523</v>
      </c>
      <c r="BE38" s="119" t="str">
        <f>CONCATENATE(P38,"; ",U38,"; ",Z38,"; ",AD38,"; ",AH38,"; ",AL38,"; ",AS38,"; ",AP38)</f>
        <v xml:space="preserve">Paul.Joyce@concordia.ca; ; ; ; william.zerges@concordia.ca; Peter.Pawelek@concordia.ca; ; </v>
      </c>
    </row>
    <row r="39" spans="1:57" ht="15" customHeight="1">
      <c r="A39" s="53" t="s">
        <v>57</v>
      </c>
      <c r="B39" s="61" t="s">
        <v>384</v>
      </c>
      <c r="C39" s="61" t="s">
        <v>385</v>
      </c>
      <c r="D39" s="61" t="s">
        <v>141</v>
      </c>
      <c r="E39" s="51">
        <v>45530</v>
      </c>
      <c r="F39" s="63">
        <v>0.54166666666666663</v>
      </c>
      <c r="G39" s="61" t="s">
        <v>386</v>
      </c>
      <c r="H39" s="115" t="s">
        <v>387</v>
      </c>
      <c r="I39" s="80">
        <f>IFERROR(VLOOKUP(H39,'Lookup Data'!A:D,2,FALSE),"")</f>
        <v>40182077</v>
      </c>
      <c r="J39" s="116" t="str">
        <f>IFERROR(VLOOKUP(H39,'Lookup Data'!A:D,3,FALSE),"")</f>
        <v>Information Systems Engineering</v>
      </c>
      <c r="K39" s="116">
        <f>IFERROR(VLOOKUP(H39,'Lookup Data'!A:D,4,FALSE),"")</f>
        <v>0</v>
      </c>
      <c r="L39" s="115" t="s">
        <v>160</v>
      </c>
      <c r="M39" s="80">
        <f>IFERROR(VLOOKUP(L39,'Lookup Data'!A:B,2,),"")</f>
        <v>26824552</v>
      </c>
      <c r="N39" s="53"/>
      <c r="O39" s="80" t="str">
        <f>IFERROR(VLOOKUP(L39,'Lookup Data'!A:D,3,FALSE),"")</f>
        <v>Building, Civil and Environmental Engineering</v>
      </c>
      <c r="P39" s="117" t="str">
        <f>IFERROR(VLOOKUP(L39,'Lookup Data'!A:D,4,FALSE),"")</f>
        <v>khaled.galal@concordia.ca</v>
      </c>
      <c r="Q39" s="56"/>
      <c r="R39" s="80" t="str">
        <f>IFERROR(VLOOKUP(Q39,'Lookup Data'!A:D,2,FALSE),"")</f>
        <v/>
      </c>
      <c r="S39" s="116" t="str">
        <f>IF(N39="Co-Supervisor","Co-Supervisor","")</f>
        <v/>
      </c>
      <c r="T39" s="80" t="str">
        <f>IFERROR(VLOOKUP(Q39,'Lookup Data'!A:D,3,FALSE),"")</f>
        <v/>
      </c>
      <c r="U39" s="80" t="str">
        <f>IFERROR(VLOOKUP(Q39,'Lookup Data'!A:D,4,FALSE),"")</f>
        <v/>
      </c>
      <c r="V39" s="54"/>
      <c r="W39" s="53"/>
      <c r="X39" s="53"/>
      <c r="Y39" s="53"/>
      <c r="Z39" s="53"/>
      <c r="AA39" s="115" t="s">
        <v>388</v>
      </c>
      <c r="AB39" s="80">
        <f>IFERROR(VLOOKUP(AA39,'Lookup Data'!A:B,2,),"")</f>
        <v>10120356</v>
      </c>
      <c r="AC39" s="80" t="str">
        <f>IFERROR(VLOOKUP(AA39,'Lookup Data'!A:D,3,),"")</f>
        <v>Mechanical, Industrial and Aerospace Engineering</v>
      </c>
      <c r="AD39" s="80" t="str">
        <f>IFERROR(VLOOKUP(AA39,'Lookup Data'!A:D,4,FALSE),"")</f>
        <v>ramin.sedaghati@concordia.ca</v>
      </c>
      <c r="AE39" s="115" t="s">
        <v>163</v>
      </c>
      <c r="AF39" s="80">
        <f>IFERROR(VLOOKUP(AE39,'Lookup Data'!A:D,2,),"")</f>
        <v>10201981</v>
      </c>
      <c r="AG39" s="80" t="str">
        <f>IFERROR(VLOOKUP(AE39,'Lookup Data'!A:D,3,),"")</f>
        <v>Building, Civil and Environmental Engineering</v>
      </c>
      <c r="AH39" s="80" t="str">
        <f>IFERROR(VLOOKUP(AE39,'Lookup Data'!A:D,4,FALSE),"")</f>
        <v>emre.erkmen@concordia.ca</v>
      </c>
      <c r="AI39" s="115" t="s">
        <v>389</v>
      </c>
      <c r="AJ39" s="80">
        <f>IFERROR(VLOOKUP(AI39,'Lookup Data'!A:D,2,),"")</f>
        <v>23364534</v>
      </c>
      <c r="AK39" s="80" t="str">
        <f>IFERROR(VLOOKUP(AI39,'Lookup Data'!A:D,3,),"")</f>
        <v>Building, Civil and Environmental Engineering</v>
      </c>
      <c r="AL39" s="80" t="str">
        <f>IFERROR(VLOOKUP(AI39,'Lookup Data'!A:D,4,FALSE),"")</f>
        <v>ashutosh.bagchi@concordia.ca</v>
      </c>
      <c r="AM39" s="56"/>
      <c r="AN39" s="53"/>
      <c r="AO39" s="53"/>
      <c r="AP39" s="53"/>
      <c r="AQ39" s="118" t="s">
        <v>390</v>
      </c>
      <c r="AR39" s="115" t="s">
        <v>391</v>
      </c>
      <c r="AS39" s="56"/>
      <c r="AT39" s="115" t="s">
        <v>392</v>
      </c>
      <c r="AU39" s="53"/>
      <c r="AV39" s="53"/>
      <c r="AW39" s="53"/>
      <c r="AX39" s="113" t="str">
        <f>IFERROR(VLOOKUP(D39,'Lookup Data'!N$2:O$35,2,),"")</f>
        <v>Building, Civil and Environmental Engineering</v>
      </c>
      <c r="AY39" s="116" t="str">
        <f>IFERROR(IF(VLOOKUP(AX39,'Lookup Data'!I$2:J$29,2,TRUE)="","",VLOOKUP(AX39,'Lookup Data'!I$2:J$29,2,TRUE)),"")</f>
        <v>Department of</v>
      </c>
      <c r="AZ39" s="116" t="str">
        <f>IFERROR(IF(VLOOKUP(AX39,'Lookup Data'!I$2:K$29,3,TRUE)="","",VLOOKUP(AX39,'Lookup Data'!I$2:K$29,3,TRUE)),"")</f>
        <v>Mohamed Ouf</v>
      </c>
      <c r="BA39" s="116" t="str">
        <f>IFERROR(IF(VLOOKUP(AX39,'Lookup Data'!I$2:M$29,5,TRUE)="","",VLOOKUP(AX39,'Lookup Data'!I$2:M$29,5,TRUE)),"")</f>
        <v/>
      </c>
      <c r="BB39" s="116" t="str">
        <f>IFERROR(IF(VLOOKUP(AX39,'Lookup Data'!I$2:L$29,4,TRUE)="","",VLOOKUP(AX39,'Lookup Data'!I$2:L$29,4,TRUE)),"")</f>
        <v>Gina Cody School of Engineering and Computer Science</v>
      </c>
      <c r="BC39" s="116" t="str">
        <f ca="1">IFERROR(VLOOKUP(BB39,'Lookup Data'!F$2:'Lookup Data'!F$6:G566,2,),"")</f>
        <v>Mourad Debbabi</v>
      </c>
      <c r="BD39" s="103">
        <f>(E39-7)</f>
        <v>45523</v>
      </c>
      <c r="BE39" s="119" t="str">
        <f>CONCATENATE(P39,"; ",U39,"; ",Z39,"; ",AD39,"; ",AH39,"; ",AL39,"; ",AS39,"; ",AP39)</f>
        <v xml:space="preserve">khaled.galal@concordia.ca; ; ; ramin.sedaghati@concordia.ca; emre.erkmen@concordia.ca; ashutosh.bagchi@concordia.ca; ; </v>
      </c>
    </row>
    <row r="40" spans="1:57" ht="15" customHeight="1">
      <c r="A40" s="53" t="s">
        <v>57</v>
      </c>
      <c r="B40" s="61" t="s">
        <v>393</v>
      </c>
      <c r="C40" s="61" t="s">
        <v>394</v>
      </c>
      <c r="D40" s="61" t="s">
        <v>190</v>
      </c>
      <c r="E40" s="51">
        <v>45530</v>
      </c>
      <c r="F40" s="63">
        <v>0.625</v>
      </c>
      <c r="G40" s="61" t="s">
        <v>395</v>
      </c>
      <c r="H40" s="115" t="s">
        <v>331</v>
      </c>
      <c r="I40" s="80">
        <f>IFERROR(VLOOKUP(H40,'Lookup Data'!A:D,2,FALSE),"")</f>
        <v>23379779</v>
      </c>
      <c r="J40" s="116" t="str">
        <f>IFERROR(VLOOKUP(H40,'Lookup Data'!A:D,3,FALSE),"")</f>
        <v>Applied Human Sciences</v>
      </c>
      <c r="K40" s="116" t="str">
        <f>IFERROR(VLOOKUP(H40,'Lookup Data'!A:D,4,FALSE),"")</f>
        <v>Natasha.Blanchet-Cohen@concordia.ca</v>
      </c>
      <c r="L40" s="115" t="s">
        <v>396</v>
      </c>
      <c r="M40" s="80">
        <f>IFERROR(VLOOKUP(L40,'Lookup Data'!A:B,2,),"")</f>
        <v>20282340</v>
      </c>
      <c r="N40" s="53"/>
      <c r="O40" s="80" t="str">
        <f>IFERROR(VLOOKUP(L40,'Lookup Data'!A:D,3,FALSE),"")</f>
        <v>Design and Computation Arts</v>
      </c>
      <c r="P40" s="117" t="str">
        <f>IFERROR(VLOOKUP(L40,'Lookup Data'!A:D,4,FALSE),"")</f>
        <v>Jason.Lewis@concordia.ca</v>
      </c>
      <c r="Q40" s="56"/>
      <c r="R40" s="80" t="str">
        <f>IFERROR(VLOOKUP(Q40,'Lookup Data'!A:D,2,FALSE),"")</f>
        <v/>
      </c>
      <c r="S40" s="116" t="str">
        <f>IF(N40="Co-Supervisor","Co-Supervisor","")</f>
        <v/>
      </c>
      <c r="T40" s="80" t="str">
        <f>IFERROR(VLOOKUP(Q40,'Lookup Data'!A:D,3,FALSE),"")</f>
        <v/>
      </c>
      <c r="U40" s="80" t="str">
        <f>IFERROR(VLOOKUP(Q40,'Lookup Data'!A:D,4,FALSE),"")</f>
        <v/>
      </c>
      <c r="V40" s="54"/>
      <c r="W40" s="53"/>
      <c r="X40" s="53"/>
      <c r="Y40" s="53"/>
      <c r="Z40" s="53"/>
      <c r="AA40" s="115" t="s">
        <v>397</v>
      </c>
      <c r="AB40" s="80">
        <f>IFERROR(VLOOKUP(AA40,'Lookup Data'!A:B,2,),"")</f>
        <v>24114094</v>
      </c>
      <c r="AC40" s="80" t="str">
        <f>IFERROR(VLOOKUP(AA40,'Lookup Data'!A:D,3,),"")</f>
        <v>History</v>
      </c>
      <c r="AD40" s="80" t="str">
        <f>IFERROR(VLOOKUP(AA40,'Lookup Data'!A:D,4,FALSE),"")</f>
        <v>Rachel.Berger@concordia.ca</v>
      </c>
      <c r="AE40" s="115" t="s">
        <v>398</v>
      </c>
      <c r="AF40" s="80">
        <f>IFERROR(VLOOKUP(AE40,'Lookup Data'!A:D,2,),"")</f>
        <v>10211114</v>
      </c>
      <c r="AG40" s="80" t="str">
        <f>IFERROR(VLOOKUP(AE40,'Lookup Data'!A:D,3,),"")</f>
        <v>Art History</v>
      </c>
      <c r="AH40" s="80" t="str">
        <f>IFERROR(VLOOKUP(AE40,'Lookup Data'!A:D,4,FALSE),"")</f>
        <v>michelle.mcgeough@concordia.ca</v>
      </c>
      <c r="AI40" s="115" t="s">
        <v>399</v>
      </c>
      <c r="AJ40" s="80">
        <f>IFERROR(VLOOKUP(AI40,'Lookup Data'!A:D,2,),"")</f>
        <v>10199374</v>
      </c>
      <c r="AK40" s="80" t="str">
        <f>IFERROR(VLOOKUP(AI40,'Lookup Data'!A:D,3,),"")</f>
        <v>School of Community and Public Affairs</v>
      </c>
      <c r="AL40" s="80" t="str">
        <f>IFERROR(VLOOKUP(AI40,'Lookup Data'!A:D,4,FALSE),"")</f>
        <v>catherine.richardson@concordia.ca</v>
      </c>
      <c r="AM40" s="56"/>
      <c r="AN40" s="53"/>
      <c r="AO40" s="53"/>
      <c r="AP40" s="53"/>
      <c r="AQ40" s="118" t="s">
        <v>400</v>
      </c>
      <c r="AR40" s="115" t="s">
        <v>401</v>
      </c>
      <c r="AS40" s="56"/>
      <c r="AT40" s="115" t="s">
        <v>402</v>
      </c>
      <c r="AU40" s="53"/>
      <c r="AV40" s="53"/>
      <c r="AW40" s="53"/>
      <c r="AX40" s="113" t="str">
        <f>IFERROR(VLOOKUP(D40,'Lookup Data'!N$2:O$35,2,),"")</f>
        <v>Individualized Program</v>
      </c>
      <c r="AY40" s="116" t="str">
        <f>IFERROR(IF(VLOOKUP(AX40,'Lookup Data'!I$2:J$29,2,TRUE)="","",VLOOKUP(AX40,'Lookup Data'!I$2:J$29,2,TRUE)),"")</f>
        <v/>
      </c>
      <c r="AZ40" s="116" t="str">
        <f>IFERROR(IF(VLOOKUP(AX40,'Lookup Data'!I$2:K$29,3,TRUE)="","",VLOOKUP(AX40,'Lookup Data'!I$2:K$29,3,TRUE)),"")</f>
        <v>Felice Yuen</v>
      </c>
      <c r="BA40" s="116" t="str">
        <f>IFERROR(IF(VLOOKUP(AX40,'Lookup Data'!I$2:M$29,5,TRUE)="","",VLOOKUP(AX40,'Lookup Data'!I$2:M$29,5,TRUE)),"")</f>
        <v/>
      </c>
      <c r="BB40" s="116" t="str">
        <f>IFERROR(IF(VLOOKUP(AX40,'Lookup Data'!I$2:L$29,4,TRUE)="","",VLOOKUP(AX40,'Lookup Data'!I$2:L$29,4,TRUE)),"")</f>
        <v>School of Graduate Studies</v>
      </c>
      <c r="BC40" s="116" t="str">
        <f ca="1">IFERROR(VLOOKUP(BB40,'Lookup Data'!F$2:'Lookup Data'!F$6:G559,2,),"")</f>
        <v>Effrosyni Diamantoudi</v>
      </c>
      <c r="BD40" s="103">
        <f>(E40-7)</f>
        <v>45523</v>
      </c>
      <c r="BE40" s="119" t="str">
        <f>CONCATENATE(P40,"; ",U40,"; ",Z40,"; ",AD40,"; ",AH40,"; ",AL40,"; ",AS40,"; ",AP40)</f>
        <v xml:space="preserve">Jason.Lewis@concordia.ca; ; ; Rachel.Berger@concordia.ca; michelle.mcgeough@concordia.ca; catherine.richardson@concordia.ca; ; </v>
      </c>
    </row>
    <row r="41" spans="1:57" ht="15" customHeight="1">
      <c r="A41" s="53" t="s">
        <v>57</v>
      </c>
      <c r="B41" s="61" t="s">
        <v>403</v>
      </c>
      <c r="C41" s="61" t="s">
        <v>404</v>
      </c>
      <c r="D41" s="61" t="s">
        <v>141</v>
      </c>
      <c r="E41" s="51">
        <v>45530</v>
      </c>
      <c r="F41" s="61" t="s">
        <v>62</v>
      </c>
      <c r="G41" s="61" t="s">
        <v>62</v>
      </c>
      <c r="H41" s="115" t="s">
        <v>62</v>
      </c>
      <c r="I41" s="80" t="str">
        <f>IFERROR(VLOOKUP(H41,'Lookup Data'!A:D,2,FALSE),"")</f>
        <v/>
      </c>
      <c r="J41" s="116" t="str">
        <f>IFERROR(VLOOKUP(H41,'Lookup Data'!A:D,3,FALSE),"")</f>
        <v/>
      </c>
      <c r="K41" s="53"/>
      <c r="L41" s="115" t="s">
        <v>405</v>
      </c>
      <c r="M41" s="80">
        <f>IFERROR(VLOOKUP(L41,'Lookup Data'!A:B,2,),"")</f>
        <v>10015954</v>
      </c>
      <c r="N41" s="53"/>
      <c r="O41" s="80" t="str">
        <f>IFERROR(VLOOKUP(L41,'Lookup Data'!A:D,3,FALSE),"")</f>
        <v>Building, Civil and Environmental Engineering</v>
      </c>
      <c r="P41" s="78"/>
      <c r="Q41" s="56"/>
      <c r="R41" s="80" t="str">
        <f>IFERROR(VLOOKUP(Q41,'Lookup Data'!A:D,2,FALSE),"")</f>
        <v/>
      </c>
      <c r="S41" s="53"/>
      <c r="T41" s="80" t="str">
        <f>IFERROR(VLOOKUP(Q41,'Lookup Data'!A:D,3,FALSE),"")</f>
        <v/>
      </c>
      <c r="U41" s="53"/>
      <c r="V41" s="54"/>
      <c r="W41" s="53"/>
      <c r="X41" s="53"/>
      <c r="Y41" s="53"/>
      <c r="Z41" s="53"/>
      <c r="AA41" s="115" t="s">
        <v>406</v>
      </c>
      <c r="AB41" s="80">
        <f>IFERROR(VLOOKUP(AA41,'Lookup Data'!A:B,2,),"")</f>
        <v>23698610</v>
      </c>
      <c r="AC41" s="80" t="str">
        <f>IFERROR(VLOOKUP(AA41,'Lookup Data'!A:D,3,),"")</f>
        <v>Electrical and Computer Engineering</v>
      </c>
      <c r="AD41" s="53"/>
      <c r="AE41" s="115" t="s">
        <v>407</v>
      </c>
      <c r="AF41" s="80">
        <f>IFERROR(VLOOKUP(AE41,'Lookup Data'!A:D,2,),"")</f>
        <v>24855493</v>
      </c>
      <c r="AG41" s="80" t="str">
        <f>IFERROR(VLOOKUP(AE41,'Lookup Data'!A:D,3,),"")</f>
        <v>Building, Civil and Environmental Engineering</v>
      </c>
      <c r="AH41" s="53"/>
      <c r="AI41" s="115" t="s">
        <v>408</v>
      </c>
      <c r="AJ41" s="80" t="str">
        <f>IFERROR(VLOOKUP(AI41,'Lookup Data'!A:D,2,),"")</f>
        <v/>
      </c>
      <c r="AK41" s="80" t="str">
        <f>IFERROR(VLOOKUP(AI41,'Lookup Data'!A:D,3,),"")</f>
        <v/>
      </c>
      <c r="AL41" s="53"/>
      <c r="AM41" s="56"/>
      <c r="AN41" s="53"/>
      <c r="AO41" s="53"/>
      <c r="AP41" s="53"/>
      <c r="AQ41" s="118" t="s">
        <v>409</v>
      </c>
      <c r="AR41" s="115" t="s">
        <v>410</v>
      </c>
      <c r="AS41" s="56"/>
      <c r="AT41" s="115" t="s">
        <v>411</v>
      </c>
      <c r="AU41" s="53"/>
      <c r="AV41" s="53"/>
      <c r="AW41" s="53"/>
      <c r="AX41" s="113" t="str">
        <f>IFERROR(VLOOKUP(D41,'Lookup Data'!N$2:O$35,2,),"")</f>
        <v>Building, Civil and Environmental Engineering</v>
      </c>
      <c r="AY41" s="116" t="str">
        <f>IFERROR(IF(VLOOKUP(AX41,'Lookup Data'!I$2:J$29,2,TRUE)="","",VLOOKUP(AX41,'Lookup Data'!I$2:J$29,2,TRUE)),"")</f>
        <v>Department of</v>
      </c>
      <c r="AZ41" s="116" t="str">
        <f>IFERROR(IF(VLOOKUP(AX41,'Lookup Data'!I$2:K$29,3,TRUE)="","",VLOOKUP(AX41,'Lookup Data'!I$2:K$29,3,TRUE)),"")</f>
        <v>Mohamed Ouf</v>
      </c>
      <c r="BA41" s="53"/>
      <c r="BB41" s="116" t="str">
        <f>IFERROR(IF(VLOOKUP(AX41,'Lookup Data'!I$2:L$29,4,TRUE)="","",VLOOKUP(AX41,'Lookup Data'!I$2:L$29,4,TRUE)),"")</f>
        <v>Gina Cody School of Engineering and Computer Science</v>
      </c>
      <c r="BC41" s="116" t="str">
        <f ca="1">IFERROR(VLOOKUP(BB41,'Lookup Data'!F$2:'Lookup Data'!F$6:G596,2,),"")</f>
        <v>Mourad Debbabi</v>
      </c>
      <c r="BD41" s="103">
        <f>(E41-7)</f>
        <v>45523</v>
      </c>
      <c r="BE41" s="53"/>
    </row>
    <row r="42" spans="1:57" ht="15" customHeight="1">
      <c r="A42" s="53" t="s">
        <v>57</v>
      </c>
      <c r="B42" s="61" t="s">
        <v>412</v>
      </c>
      <c r="C42" s="61" t="s">
        <v>413</v>
      </c>
      <c r="D42" s="61" t="s">
        <v>414</v>
      </c>
      <c r="E42" s="51">
        <v>45531</v>
      </c>
      <c r="F42" s="63">
        <v>0.375</v>
      </c>
      <c r="G42" s="61" t="s">
        <v>415</v>
      </c>
      <c r="H42" s="115" t="s">
        <v>416</v>
      </c>
      <c r="I42" s="80" t="str">
        <f>IFERROR(VLOOKUP(H42,'Lookup Data'!A:D,2,FALSE),"")</f>
        <v>Not in SIS</v>
      </c>
      <c r="J42" s="116" t="str">
        <f>IFERROR(VLOOKUP(H42,'Lookup Data'!A:D,3,FALSE),"")</f>
        <v>Psychology</v>
      </c>
      <c r="K42" s="116" t="str">
        <f>IFERROR(VLOOKUP(H42,'Lookup Data'!A:D,4,FALSE),"")</f>
        <v>matthew.gardner@concordia.ca</v>
      </c>
      <c r="L42" s="115" t="s">
        <v>417</v>
      </c>
      <c r="M42" s="80" t="str">
        <f>IFERROR(VLOOKUP(L42,'Lookup Data'!A:B,2,),"")</f>
        <v>10002054</v>
      </c>
      <c r="N42" s="53"/>
      <c r="O42" s="80" t="str">
        <f>IFERROR(VLOOKUP(L42,'Lookup Data'!A:D,3,FALSE),"")</f>
        <v>Psychology</v>
      </c>
      <c r="P42" s="117" t="str">
        <f>IFERROR(VLOOKUP(L42,'Lookup Data'!A:D,4,FALSE),"")</f>
        <v>shimon.amir@concordia.ca</v>
      </c>
      <c r="Q42" s="56"/>
      <c r="R42" s="80" t="str">
        <f>IFERROR(VLOOKUP(Q42,'Lookup Data'!A:D,2,FALSE),"")</f>
        <v/>
      </c>
      <c r="S42" s="116" t="str">
        <f>IF(N42="Co-Supervisor","Co-Supervisor","")</f>
        <v/>
      </c>
      <c r="T42" s="80" t="str">
        <f>IFERROR(VLOOKUP(Q42,'Lookup Data'!A:D,3,FALSE),"")</f>
        <v/>
      </c>
      <c r="U42" s="80" t="str">
        <f>IFERROR(VLOOKUP(Q42,'Lookup Data'!A:D,4,FALSE),"")</f>
        <v/>
      </c>
      <c r="V42" s="54"/>
      <c r="W42" s="53"/>
      <c r="X42" s="53"/>
      <c r="Y42" s="53"/>
      <c r="Z42" s="53"/>
      <c r="AA42" s="115" t="s">
        <v>418</v>
      </c>
      <c r="AB42" s="80">
        <f>IFERROR(VLOOKUP(AA42,'Lookup Data'!A:B,2,),"")</f>
        <v>10123780</v>
      </c>
      <c r="AC42" s="80" t="str">
        <f>IFERROR(VLOOKUP(AA42,'Lookup Data'!A:D,3,),"")</f>
        <v>Health, Kinesiology and Applied Physiology</v>
      </c>
      <c r="AD42" s="80" t="str">
        <f>IFERROR(VLOOKUP(AA42,'Lookup Data'!A:D,4,FALSE),"")</f>
        <v>richard.courtemanche@concordia.ca</v>
      </c>
      <c r="AE42" s="115" t="s">
        <v>136</v>
      </c>
      <c r="AF42" s="80">
        <f>IFERROR(VLOOKUP(AE42,'Lookup Data'!A:D,2,),"")</f>
        <v>22713934</v>
      </c>
      <c r="AG42" s="80" t="str">
        <f>IFERROR(VLOOKUP(AE42,'Lookup Data'!A:D,3,),"")</f>
        <v>Psychology</v>
      </c>
      <c r="AH42" s="80" t="str">
        <f>IFERROR(VLOOKUP(AE42,'Lookup Data'!A:D,4,FALSE),"")</f>
        <v>andrew.chapman@concordia.ca</v>
      </c>
      <c r="AI42" s="115" t="s">
        <v>419</v>
      </c>
      <c r="AJ42" s="80">
        <f>IFERROR(VLOOKUP(AI42,'Lookup Data'!A:D,2,),"")</f>
        <v>10132180</v>
      </c>
      <c r="AK42" s="80" t="str">
        <f>IFERROR(VLOOKUP(AI42,'Lookup Data'!A:D,3,),"")</f>
        <v>Psychology</v>
      </c>
      <c r="AL42" s="80" t="str">
        <f>IFERROR(VLOOKUP(AI42,'Lookup Data'!A:D,4,FALSE),"")</f>
        <v>uri.shalev@concordia.ca</v>
      </c>
      <c r="AM42" s="56"/>
      <c r="AN42" s="53"/>
      <c r="AO42" s="53"/>
      <c r="AP42" s="53"/>
      <c r="AQ42" s="118" t="s">
        <v>420</v>
      </c>
      <c r="AR42" s="115" t="s">
        <v>60</v>
      </c>
      <c r="AS42" s="56"/>
      <c r="AT42" s="115" t="s">
        <v>421</v>
      </c>
      <c r="AU42" s="53"/>
      <c r="AV42" s="53"/>
      <c r="AW42" s="53"/>
      <c r="AX42" s="113" t="str">
        <f>IFERROR(VLOOKUP(D42,'Lookup Data'!N$2:O$35,2,),"")</f>
        <v/>
      </c>
      <c r="AY42" s="116" t="str">
        <f>IFERROR(IF(VLOOKUP(AX42,'Lookup Data'!I$2:J$29,2,TRUE)="","",VLOOKUP(AX42,'Lookup Data'!I$2:J$29,2,TRUE)),"")</f>
        <v/>
      </c>
      <c r="AZ42" s="116" t="str">
        <f>IFERROR(IF(VLOOKUP(AX42,'Lookup Data'!I$2:K$29,3,TRUE)="","",VLOOKUP(AX42,'Lookup Data'!I$2:K$29,3,TRUE)),"")</f>
        <v/>
      </c>
      <c r="BA42" s="116" t="str">
        <f>IFERROR(IF(VLOOKUP(AX42,'Lookup Data'!I$2:M$29,5,TRUE)="","",VLOOKUP(AX42,'Lookup Data'!I$2:M$29,5,TRUE)),"")</f>
        <v/>
      </c>
      <c r="BB42" s="116" t="str">
        <f>IFERROR(IF(VLOOKUP(AX42,'Lookup Data'!I$2:L$29,4,TRUE)="","",VLOOKUP(AX42,'Lookup Data'!I$2:L$29,4,TRUE)),"")</f>
        <v/>
      </c>
      <c r="BC42" s="116" t="str">
        <f ca="1">IFERROR(VLOOKUP(BB42,'Lookup Data'!F$2:'Lookup Data'!F$6:G567,2,),"")</f>
        <v/>
      </c>
      <c r="BD42" s="103">
        <f>(E42-7)</f>
        <v>45524</v>
      </c>
      <c r="BE42" s="119" t="str">
        <f>CONCATENATE(P42,"; ",U42,"; ",Z42,"; ",AD42,"; ",AH42,"; ",AL42,"; ",AS42,"; ",AP42)</f>
        <v xml:space="preserve">shimon.amir@concordia.ca; ; ; richard.courtemanche@concordia.ca; andrew.chapman@concordia.ca; uri.shalev@concordia.ca; ; </v>
      </c>
    </row>
    <row r="43" spans="1:57" ht="15" customHeight="1">
      <c r="A43" s="53" t="s">
        <v>57</v>
      </c>
      <c r="B43" s="61" t="s">
        <v>422</v>
      </c>
      <c r="C43" s="61" t="s">
        <v>423</v>
      </c>
      <c r="D43" s="61" t="s">
        <v>424</v>
      </c>
      <c r="E43" s="51">
        <v>45532</v>
      </c>
      <c r="F43" s="63">
        <v>0.41666666666666669</v>
      </c>
      <c r="G43" s="61" t="s">
        <v>288</v>
      </c>
      <c r="H43" s="115" t="s">
        <v>153</v>
      </c>
      <c r="I43" s="80">
        <f>IFERROR(VLOOKUP(H43,'Lookup Data'!A:D,2,FALSE),"")</f>
        <v>10200262</v>
      </c>
      <c r="J43" s="116" t="str">
        <f>IFERROR(VLOOKUP(H43,'Lookup Data'!A:D,3,FALSE),"")</f>
        <v>Electrical and Computer Engineering</v>
      </c>
      <c r="K43" s="116" t="str">
        <f>IFERROR(VLOOKUP(H43,'Lookup Data'!A:D,4,FALSE),"")</f>
        <v>chunyan.lai@concordia.ca</v>
      </c>
      <c r="L43" s="115" t="s">
        <v>425</v>
      </c>
      <c r="M43" s="80">
        <f>IFERROR(VLOOKUP(L43,'Lookup Data'!A:B,2,),"")</f>
        <v>10067741</v>
      </c>
      <c r="N43" s="53"/>
      <c r="O43" s="80" t="str">
        <f>IFERROR(VLOOKUP(L43,'Lookup Data'!A:D,3,FALSE),"")</f>
        <v>Computer Science and Software Engineering</v>
      </c>
      <c r="P43" s="117" t="str">
        <f>IFERROR(VLOOKUP(L43,'Lookup Data'!A:D,4,FALSE),"")</f>
        <v>gregory.butler@concordia.ca</v>
      </c>
      <c r="Q43" s="56"/>
      <c r="R43" s="80" t="str">
        <f>IFERROR(VLOOKUP(Q43,'Lookup Data'!A:D,2,FALSE),"")</f>
        <v/>
      </c>
      <c r="S43" s="116" t="str">
        <f>IF(N43="Co-Supervisor","Co-Supervisor","")</f>
        <v/>
      </c>
      <c r="T43" s="80" t="str">
        <f>IFERROR(VLOOKUP(Q43,'Lookup Data'!A:D,3,FALSE),"")</f>
        <v/>
      </c>
      <c r="U43" s="80" t="str">
        <f>IFERROR(VLOOKUP(Q43,'Lookup Data'!A:D,4,FALSE),"")</f>
        <v/>
      </c>
      <c r="V43" s="54"/>
      <c r="W43" s="53"/>
      <c r="X43" s="53"/>
      <c r="Y43" s="53"/>
      <c r="Z43" s="53"/>
      <c r="AA43" s="115" t="s">
        <v>426</v>
      </c>
      <c r="AB43" s="80" t="str">
        <f>IFERROR(VLOOKUP(AA43,'Lookup Data'!A:B,2,),"")</f>
        <v/>
      </c>
      <c r="AC43" s="80" t="str">
        <f>IFERROR(VLOOKUP(AA43,'Lookup Data'!A:D,3,),"")</f>
        <v/>
      </c>
      <c r="AD43" s="80" t="str">
        <f>IFERROR(VLOOKUP(AA43,'Lookup Data'!A:D,4,FALSE),"")</f>
        <v/>
      </c>
      <c r="AE43" s="115" t="s">
        <v>427</v>
      </c>
      <c r="AF43" s="80">
        <f>IFERROR(VLOOKUP(AE43,'Lookup Data'!A:D,2,),"")</f>
        <v>10189418</v>
      </c>
      <c r="AG43" s="80" t="str">
        <f>IFERROR(VLOOKUP(AE43,'Lookup Data'!A:D,3,),"")</f>
        <v>Computer Science and Software Engineering</v>
      </c>
      <c r="AH43" s="80" t="str">
        <f>IFERROR(VLOOKUP(AE43,'Lookup Data'!A:D,4,FALSE),"")</f>
        <v>tristan.glatard@concordia.ca</v>
      </c>
      <c r="AI43" s="115" t="s">
        <v>159</v>
      </c>
      <c r="AJ43" s="80">
        <f>IFERROR(VLOOKUP(AI43,'Lookup Data'!A:D,2,),"")</f>
        <v>10071307</v>
      </c>
      <c r="AK43" s="80" t="str">
        <f>IFERROR(VLOOKUP(AI43,'Lookup Data'!A:D,3,),"")</f>
        <v>Computer Science and Software Engineering</v>
      </c>
      <c r="AL43" s="80" t="str">
        <f>IFERROR(VLOOKUP(AI43,'Lookup Data'!A:D,4,FALSE),"")</f>
        <v>sabine.bergler@concordia.ca</v>
      </c>
      <c r="AM43" s="56"/>
      <c r="AN43" s="53"/>
      <c r="AO43" s="53"/>
      <c r="AP43" s="53"/>
      <c r="AQ43" s="118" t="s">
        <v>428</v>
      </c>
      <c r="AR43" s="115" t="s">
        <v>424</v>
      </c>
      <c r="AS43" s="56"/>
      <c r="AT43" s="115" t="s">
        <v>429</v>
      </c>
      <c r="AU43" s="53"/>
      <c r="AV43" s="53"/>
      <c r="AW43" s="53"/>
      <c r="AX43" s="113" t="str">
        <f>IFERROR(VLOOKUP(D43,'Lookup Data'!N$2:O$35,2,),"")</f>
        <v>Computer Science and Software Engineering</v>
      </c>
      <c r="AY43" s="116" t="str">
        <f>IFERROR(IF(VLOOKUP(AX43,'Lookup Data'!I$2:J$29,2,TRUE)="","",VLOOKUP(AX43,'Lookup Data'!I$2:J$29,2,TRUE)),"")</f>
        <v>Department of</v>
      </c>
      <c r="AZ43" s="116" t="str">
        <f>IFERROR(IF(VLOOKUP(AX43,'Lookup Data'!I$2:K$29,3,TRUE)="","",VLOOKUP(AX43,'Lookup Data'!I$2:K$29,3,TRUE)),"")</f>
        <v xml:space="preserve">Sabine Bergler </v>
      </c>
      <c r="BA43" s="116" t="str">
        <f>IFERROR(IF(VLOOKUP(AX43,'Lookup Data'!I$2:M$29,5,TRUE)="","",VLOOKUP(AX43,'Lookup Data'!I$2:M$29,5,TRUE)),"")</f>
        <v/>
      </c>
      <c r="BB43" s="116" t="str">
        <f>IFERROR(IF(VLOOKUP(AX43,'Lookup Data'!I$2:L$29,4,TRUE)="","",VLOOKUP(AX43,'Lookup Data'!I$2:L$29,4,TRUE)),"")</f>
        <v>Gina Cody School of Engineering and Computer Science</v>
      </c>
      <c r="BC43" s="116" t="str">
        <f ca="1">IFERROR(VLOOKUP(BB43,'Lookup Data'!F$2:'Lookup Data'!F$6:G569,2,),"")</f>
        <v>Mourad Debbabi</v>
      </c>
      <c r="BD43" s="103">
        <f>(E43-7)</f>
        <v>45525</v>
      </c>
      <c r="BE43" s="119" t="str">
        <f>CONCATENATE(P43,"; ",U43,"; ",Z43,"; ",AD43,"; ",AH43,"; ",AL43,"; ",AS43,"; ",AP43)</f>
        <v xml:space="preserve">gregory.butler@concordia.ca; ; ; ; tristan.glatard@concordia.ca; sabine.bergler@concordia.ca; ; </v>
      </c>
    </row>
    <row r="44" spans="1:57" ht="15" customHeight="1">
      <c r="A44" s="53" t="s">
        <v>57</v>
      </c>
      <c r="B44" s="61" t="s">
        <v>430</v>
      </c>
      <c r="C44" s="61" t="s">
        <v>431</v>
      </c>
      <c r="D44" s="61" t="s">
        <v>233</v>
      </c>
      <c r="E44" s="51">
        <v>45532</v>
      </c>
      <c r="F44" s="63">
        <v>0.41666666666666669</v>
      </c>
      <c r="G44" s="61" t="s">
        <v>432</v>
      </c>
      <c r="H44" s="115" t="s">
        <v>160</v>
      </c>
      <c r="I44" s="80">
        <f>IFERROR(VLOOKUP(H44,'Lookup Data'!A:D,2,FALSE),"")</f>
        <v>26824552</v>
      </c>
      <c r="J44" s="116" t="str">
        <f>IFERROR(VLOOKUP(H44,'Lookup Data'!A:D,3,FALSE),"")</f>
        <v>Building, Civil and Environmental Engineering</v>
      </c>
      <c r="K44" s="116" t="str">
        <f>IFERROR(VLOOKUP(H44,'Lookup Data'!A:D,4,FALSE),"")</f>
        <v>khaled.galal@concordia.ca</v>
      </c>
      <c r="L44" s="115" t="s">
        <v>433</v>
      </c>
      <c r="M44" s="80" t="str">
        <f>IFERROR(VLOOKUP(L44,'Lookup Data'!A:B,2,),"")</f>
        <v/>
      </c>
      <c r="N44" s="53"/>
      <c r="O44" s="80" t="str">
        <f>IFERROR(VLOOKUP(L44,'Lookup Data'!A:D,3,FALSE),"")</f>
        <v/>
      </c>
      <c r="P44" s="117" t="str">
        <f>IFERROR(VLOOKUP(L44,'Lookup Data'!A:D,4,FALSE),"")</f>
        <v/>
      </c>
      <c r="Q44" s="56"/>
      <c r="R44" s="80" t="str">
        <f>IFERROR(VLOOKUP(Q44,'Lookup Data'!A:D,2,FALSE),"")</f>
        <v/>
      </c>
      <c r="S44" s="116" t="str">
        <f>IF(N44="Co-Supervisor","Co-Supervisor","")</f>
        <v/>
      </c>
      <c r="T44" s="80" t="str">
        <f>IFERROR(VLOOKUP(Q44,'Lookup Data'!A:D,3,FALSE),"")</f>
        <v/>
      </c>
      <c r="U44" s="80" t="str">
        <f>IFERROR(VLOOKUP(Q44,'Lookup Data'!A:D,4,FALSE),"")</f>
        <v/>
      </c>
      <c r="V44" s="54"/>
      <c r="W44" s="53"/>
      <c r="X44" s="53"/>
      <c r="Y44" s="53"/>
      <c r="Z44" s="53"/>
      <c r="AA44" s="115" t="s">
        <v>434</v>
      </c>
      <c r="AB44" s="80" t="str">
        <f>IFERROR(VLOOKUP(AA44,'Lookup Data'!A:B,2,),"")</f>
        <v/>
      </c>
      <c r="AC44" s="80" t="str">
        <f>IFERROR(VLOOKUP(AA44,'Lookup Data'!A:D,3,),"")</f>
        <v/>
      </c>
      <c r="AD44" s="80" t="str">
        <f>IFERROR(VLOOKUP(AA44,'Lookup Data'!A:D,4,FALSE),"")</f>
        <v/>
      </c>
      <c r="AE44" s="115" t="s">
        <v>435</v>
      </c>
      <c r="AF44" s="80" t="str">
        <f>IFERROR(VLOOKUP(AE44,'Lookup Data'!A:D,2,),"")</f>
        <v/>
      </c>
      <c r="AG44" s="80" t="str">
        <f>IFERROR(VLOOKUP(AE44,'Lookup Data'!A:D,3,),"")</f>
        <v/>
      </c>
      <c r="AH44" s="80" t="str">
        <f>IFERROR(VLOOKUP(AE44,'Lookup Data'!A:D,4,FALSE),"")</f>
        <v/>
      </c>
      <c r="AI44" s="115" t="s">
        <v>436</v>
      </c>
      <c r="AJ44" s="80" t="str">
        <f>IFERROR(VLOOKUP(AI44,'Lookup Data'!A:D,2,),"")</f>
        <v/>
      </c>
      <c r="AK44" s="80" t="str">
        <f>IFERROR(VLOOKUP(AI44,'Lookup Data'!A:D,3,),"")</f>
        <v/>
      </c>
      <c r="AL44" s="80" t="str">
        <f>IFERROR(VLOOKUP(AI44,'Lookup Data'!A:D,4,FALSE),"")</f>
        <v/>
      </c>
      <c r="AM44" s="56"/>
      <c r="AN44" s="53"/>
      <c r="AO44" s="53"/>
      <c r="AP44" s="53"/>
      <c r="AQ44" s="118" t="s">
        <v>437</v>
      </c>
      <c r="AR44" s="115" t="s">
        <v>438</v>
      </c>
      <c r="AS44" s="56"/>
      <c r="AT44" s="115" t="s">
        <v>439</v>
      </c>
      <c r="AU44" s="53"/>
      <c r="AV44" s="53"/>
      <c r="AW44" s="53"/>
      <c r="AX44" s="113" t="str">
        <f>IFERROR(VLOOKUP(D44,'Lookup Data'!N$2:O$35,2,),"")</f>
        <v>Mechanical, Industrial and Aerospace Engineering</v>
      </c>
      <c r="AY44" s="116" t="str">
        <f>IFERROR(IF(VLOOKUP(AX44,'Lookup Data'!I$2:J$29,2,TRUE)="","",VLOOKUP(AX44,'Lookup Data'!I$2:J$29,2,TRUE)),"")</f>
        <v>Department of</v>
      </c>
      <c r="AZ44" s="116" t="str">
        <f>IFERROR(IF(VLOOKUP(AX44,'Lookup Data'!I$2:K$29,3,TRUE)="","",VLOOKUP(AX44,'Lookup Data'!I$2:K$29,3,TRUE)),"")</f>
        <v>Ramin Sedaghati</v>
      </c>
      <c r="BA44" s="116" t="str">
        <f>IFERROR(IF(VLOOKUP(AX44,'Lookup Data'!I$2:M$29,5,TRUE)="","",VLOOKUP(AX44,'Lookup Data'!I$2:M$29,5,TRUE)),"")</f>
        <v/>
      </c>
      <c r="BB44" s="116" t="str">
        <f>IFERROR(IF(VLOOKUP(AX44,'Lookup Data'!I$2:L$29,4,TRUE)="","",VLOOKUP(AX44,'Lookup Data'!I$2:L$29,4,TRUE)),"")</f>
        <v>Gina Cody School of Engineering and Computer Science</v>
      </c>
      <c r="BC44" s="116" t="str">
        <f ca="1">IFERROR(VLOOKUP(BB44,'Lookup Data'!F$2:'Lookup Data'!F$6:G572,2,),"")</f>
        <v>Mourad Debbabi</v>
      </c>
      <c r="BD44" s="103">
        <f>(E44-7)</f>
        <v>45525</v>
      </c>
      <c r="BE44" s="119" t="str">
        <f>CONCATENATE(P44,"; ",U44,"; ",Z44,"; ",AD44,"; ",AH44,"; ",AL44,"; ",AS44,"; ",AP44)</f>
        <v xml:space="preserve">; ; ; ; ; ; ; </v>
      </c>
    </row>
    <row r="45" spans="1:57" ht="15" customHeight="1">
      <c r="A45" s="53" t="s">
        <v>57</v>
      </c>
      <c r="B45" s="61" t="s">
        <v>440</v>
      </c>
      <c r="C45" s="61" t="s">
        <v>441</v>
      </c>
      <c r="D45" s="61" t="s">
        <v>85</v>
      </c>
      <c r="E45" s="51">
        <v>45532</v>
      </c>
      <c r="F45" s="63">
        <v>0.4375</v>
      </c>
      <c r="G45" s="61" t="s">
        <v>386</v>
      </c>
      <c r="H45" s="115" t="s">
        <v>433</v>
      </c>
      <c r="I45" s="80" t="str">
        <f>IFERROR(VLOOKUP(H45,'Lookup Data'!A:D,2,FALSE),"")</f>
        <v/>
      </c>
      <c r="J45" s="116" t="str">
        <f>IFERROR(VLOOKUP(H45,'Lookup Data'!A:D,3,FALSE),"")</f>
        <v/>
      </c>
      <c r="K45" s="116" t="str">
        <f>IFERROR(VLOOKUP(H45,'Lookup Data'!A:D,4,FALSE),"")</f>
        <v/>
      </c>
      <c r="L45" s="115" t="s">
        <v>442</v>
      </c>
      <c r="M45" s="80">
        <f>IFERROR(VLOOKUP(L45,'Lookup Data'!A:B,2,),"")</f>
        <v>10146874</v>
      </c>
      <c r="N45" s="53"/>
      <c r="O45" s="80" t="str">
        <f>IFERROR(VLOOKUP(L45,'Lookup Data'!A:D,3,FALSE),"")</f>
        <v>Electrical and Computer Engineering</v>
      </c>
      <c r="P45" s="117" t="str">
        <f>IFERROR(VLOOKUP(L45,'Lookup Data'!A:D,4,FALSE),"")</f>
        <v>pouya.valizadeh@concordia.ca</v>
      </c>
      <c r="Q45" s="56"/>
      <c r="R45" s="80" t="str">
        <f>IFERROR(VLOOKUP(Q45,'Lookup Data'!A:D,2,FALSE),"")</f>
        <v/>
      </c>
      <c r="S45" s="116" t="str">
        <f>IF(N45="Co-Supervisor","Co-Supervisor","")</f>
        <v/>
      </c>
      <c r="T45" s="80" t="str">
        <f>IFERROR(VLOOKUP(Q45,'Lookup Data'!A:D,3,FALSE),"")</f>
        <v/>
      </c>
      <c r="U45" s="80" t="str">
        <f>IFERROR(VLOOKUP(Q45,'Lookup Data'!A:D,4,FALSE),"")</f>
        <v/>
      </c>
      <c r="V45" s="54"/>
      <c r="W45" s="53"/>
      <c r="X45" s="53"/>
      <c r="Y45" s="53"/>
      <c r="Z45" s="53"/>
      <c r="AA45" s="115" t="s">
        <v>155</v>
      </c>
      <c r="AB45" s="80">
        <f>IFERROR(VLOOKUP(AA45,'Lookup Data'!A:B,2,),"")</f>
        <v>40043026</v>
      </c>
      <c r="AC45" s="80" t="str">
        <f>IFERROR(VLOOKUP(AA45,'Lookup Data'!A:D,3,),"")</f>
        <v>Concordia Institute for Information and Systems Engineering</v>
      </c>
      <c r="AD45" s="80" t="str">
        <f>IFERROR(VLOOKUP(AA45,'Lookup Data'!A:D,4,FALSE),"")</f>
        <v>mohsen.ghafouri@concordia.ca</v>
      </c>
      <c r="AE45" s="115" t="s">
        <v>443</v>
      </c>
      <c r="AF45" s="80" t="str">
        <f>IFERROR(VLOOKUP(AE45,'Lookup Data'!A:D,2,),"")</f>
        <v/>
      </c>
      <c r="AG45" s="80" t="str">
        <f>IFERROR(VLOOKUP(AE45,'Lookup Data'!A:D,3,),"")</f>
        <v/>
      </c>
      <c r="AH45" s="80" t="str">
        <f>IFERROR(VLOOKUP(AE45,'Lookup Data'!A:D,4,FALSE),"")</f>
        <v/>
      </c>
      <c r="AI45" s="115" t="s">
        <v>444</v>
      </c>
      <c r="AJ45" s="80">
        <f>IFERROR(VLOOKUP(AI45,'Lookup Data'!A:D,2,),"")</f>
        <v>10186202</v>
      </c>
      <c r="AK45" s="80" t="str">
        <f>IFERROR(VLOOKUP(AI45,'Lookup Data'!A:D,3,),"")</f>
        <v>Electrical and Computer Engineering</v>
      </c>
      <c r="AL45" s="80" t="str">
        <f>IFERROR(VLOOKUP(AI45,'Lookup Data'!A:D,4,FALSE),"")</f>
        <v>steve.shih@concordia.ca</v>
      </c>
      <c r="AM45" s="56"/>
      <c r="AN45" s="53"/>
      <c r="AO45" s="53"/>
      <c r="AP45" s="53"/>
      <c r="AQ45" s="118" t="s">
        <v>445</v>
      </c>
      <c r="AR45" s="115" t="s">
        <v>85</v>
      </c>
      <c r="AS45" s="56"/>
      <c r="AT45" s="115" t="s">
        <v>357</v>
      </c>
      <c r="AU45" s="53"/>
      <c r="AV45" s="53"/>
      <c r="AW45" s="53"/>
      <c r="AX45" s="113" t="str">
        <f>IFERROR(VLOOKUP(D45,'Lookup Data'!N$2:O$35,2,),"")</f>
        <v>Electrical and Computer Engineering</v>
      </c>
      <c r="AY45" s="116" t="str">
        <f>IFERROR(IF(VLOOKUP(AX45,'Lookup Data'!I$2:J$29,2,TRUE)="","",VLOOKUP(AX45,'Lookup Data'!I$2:J$29,2,TRUE)),"")</f>
        <v>Department of</v>
      </c>
      <c r="AZ45" s="116" t="str">
        <f>IFERROR(IF(VLOOKUP(AX45,'Lookup Data'!I$2:K$29,3,TRUE)="","",VLOOKUP(AX45,'Lookup Data'!I$2:K$29,3,TRUE)),"")</f>
        <v>Jun Cai</v>
      </c>
      <c r="BA45" s="116" t="str">
        <f>IFERROR(IF(VLOOKUP(AX45,'Lookup Data'!I$2:M$29,5,TRUE)="","",VLOOKUP(AX45,'Lookup Data'!I$2:M$29,5,TRUE)),"")</f>
        <v/>
      </c>
      <c r="BB45" s="116" t="str">
        <f>IFERROR(IF(VLOOKUP(AX45,'Lookup Data'!I$2:L$29,4,TRUE)="","",VLOOKUP(AX45,'Lookup Data'!I$2:L$29,4,TRUE)),"")</f>
        <v>Gina Cody School of Engineering and Computer Science</v>
      </c>
      <c r="BC45" s="116" t="str">
        <f ca="1">IFERROR(VLOOKUP(BB45,'Lookup Data'!F$2:'Lookup Data'!F$6:G568,2,),"")</f>
        <v>Mourad Debbabi</v>
      </c>
      <c r="BD45" s="103">
        <f>(E45-7)</f>
        <v>45525</v>
      </c>
      <c r="BE45" s="119" t="str">
        <f>CONCATENATE(P45,"; ",U45,"; ",Z45,"; ",AD45,"; ",AH45,"; ",AL45,"; ",AS45,"; ",AP45)</f>
        <v xml:space="preserve">pouya.valizadeh@concordia.ca; ; ; mohsen.ghafouri@concordia.ca; ; steve.shih@concordia.ca; ; </v>
      </c>
    </row>
    <row r="46" spans="1:57" ht="15" customHeight="1">
      <c r="A46" s="53" t="s">
        <v>57</v>
      </c>
      <c r="B46" s="61" t="s">
        <v>446</v>
      </c>
      <c r="C46" s="61" t="s">
        <v>447</v>
      </c>
      <c r="D46" s="61" t="s">
        <v>85</v>
      </c>
      <c r="E46" s="51">
        <v>45532</v>
      </c>
      <c r="F46" s="63">
        <v>0.54166666666666663</v>
      </c>
      <c r="G46" s="61" t="s">
        <v>448</v>
      </c>
      <c r="H46" s="115" t="s">
        <v>152</v>
      </c>
      <c r="I46" s="80">
        <f>IFERROR(VLOOKUP(H46,'Lookup Data'!A:D,2,FALSE),"")</f>
        <v>0</v>
      </c>
      <c r="J46" s="116" t="str">
        <f>IFERROR(VLOOKUP(H46,'Lookup Data'!A:D,3,FALSE),"")</f>
        <v>Building, Civil and Environmental Engineering</v>
      </c>
      <c r="K46" s="116">
        <f>IFERROR(VLOOKUP(H46,'Lookup Data'!A:D,4,FALSE),"")</f>
        <v>0</v>
      </c>
      <c r="L46" s="115" t="s">
        <v>449</v>
      </c>
      <c r="M46" s="80">
        <f>IFERROR(VLOOKUP(L46,'Lookup Data'!A:B,2,),"")</f>
        <v>10124872</v>
      </c>
      <c r="N46" s="53"/>
      <c r="O46" s="80" t="str">
        <f>IFERROR(VLOOKUP(L46,'Lookup Data'!A:D,3,FALSE),"")</f>
        <v>Electrical and Computer Engineering</v>
      </c>
      <c r="P46" s="117" t="str">
        <f>IFERROR(VLOOKUP(L46,'Lookup Data'!A:D,4,FALSE),"")</f>
        <v>maria.amer@concordia.ca</v>
      </c>
      <c r="Q46" s="56"/>
      <c r="R46" s="80" t="str">
        <f>IFERROR(VLOOKUP(Q46,'Lookup Data'!A:D,2,FALSE),"")</f>
        <v/>
      </c>
      <c r="S46" s="116" t="str">
        <f>IF(N46="Co-Supervisor","Co-Supervisor","")</f>
        <v/>
      </c>
      <c r="T46" s="80" t="str">
        <f>IFERROR(VLOOKUP(Q46,'Lookup Data'!A:D,3,FALSE),"")</f>
        <v/>
      </c>
      <c r="U46" s="80" t="str">
        <f>IFERROR(VLOOKUP(Q46,'Lookup Data'!A:D,4,FALSE),"")</f>
        <v/>
      </c>
      <c r="V46" s="54"/>
      <c r="W46" s="53"/>
      <c r="X46" s="53"/>
      <c r="Y46" s="53"/>
      <c r="Z46" s="53"/>
      <c r="AA46" s="115" t="s">
        <v>450</v>
      </c>
      <c r="AB46" s="80">
        <f>IFERROR(VLOOKUP(AA46,'Lookup Data'!A:B,2,),"")</f>
        <v>10212006</v>
      </c>
      <c r="AC46" s="80" t="str">
        <f>IFERROR(VLOOKUP(AA46,'Lookup Data'!A:D,3,),"")</f>
        <v>Computer Science and Software Engineering</v>
      </c>
      <c r="AD46" s="80" t="str">
        <f>IFERROR(VLOOKUP(AA46,'Lookup Data'!A:D,4,FALSE),"")</f>
        <v>eugene.belilovsky@concordia.ca</v>
      </c>
      <c r="AE46" s="115" t="s">
        <v>451</v>
      </c>
      <c r="AF46" s="80">
        <f>IFERROR(VLOOKUP(AE46,'Lookup Data'!A:D,2,),"")</f>
        <v>10089733</v>
      </c>
      <c r="AG46" s="80" t="str">
        <f>IFERROR(VLOOKUP(AE46,'Lookup Data'!A:D,3,),"")</f>
        <v>Electrical and Computer Engineering</v>
      </c>
      <c r="AH46" s="80" t="str">
        <f>IFERROR(VLOOKUP(AE46,'Lookup Data'!A:D,4,FALSE),"")</f>
        <v>william.lynch@concordia.ca</v>
      </c>
      <c r="AI46" s="115" t="s">
        <v>452</v>
      </c>
      <c r="AJ46" s="80">
        <f>IFERROR(VLOOKUP(AI46,'Lookup Data'!A:D,2,),"")</f>
        <v>20044903</v>
      </c>
      <c r="AK46" s="80" t="str">
        <f>IFERROR(VLOOKUP(AI46,'Lookup Data'!A:D,3,),"")</f>
        <v>Electrical and Computer Engineering</v>
      </c>
      <c r="AL46" s="80" t="str">
        <f>IFERROR(VLOOKUP(AI46,'Lookup Data'!A:D,4,FALSE),"")</f>
        <v>weiping.zhu@concordia.ca</v>
      </c>
      <c r="AM46" s="56"/>
      <c r="AN46" s="53"/>
      <c r="AO46" s="53"/>
      <c r="AP46" s="53"/>
      <c r="AQ46" s="118" t="s">
        <v>453</v>
      </c>
      <c r="AR46" s="115" t="s">
        <v>454</v>
      </c>
      <c r="AS46" s="56"/>
      <c r="AT46" s="115" t="s">
        <v>455</v>
      </c>
      <c r="AU46" s="53"/>
      <c r="AV46" s="53"/>
      <c r="AW46" s="53"/>
      <c r="AX46" s="113" t="str">
        <f>IFERROR(VLOOKUP(D46,'Lookup Data'!N$2:O$35,2,),"")</f>
        <v>Electrical and Computer Engineering</v>
      </c>
      <c r="AY46" s="116" t="str">
        <f>IFERROR(IF(VLOOKUP(AX46,'Lookup Data'!I$2:J$29,2,TRUE)="","",VLOOKUP(AX46,'Lookup Data'!I$2:J$29,2,TRUE)),"")</f>
        <v>Department of</v>
      </c>
      <c r="AZ46" s="116" t="str">
        <f>IFERROR(IF(VLOOKUP(AX46,'Lookup Data'!I$2:K$29,3,TRUE)="","",VLOOKUP(AX46,'Lookup Data'!I$2:K$29,3,TRUE)),"")</f>
        <v>Jun Cai</v>
      </c>
      <c r="BA46" s="116" t="str">
        <f>IFERROR(IF(VLOOKUP(AX46,'Lookup Data'!I$2:M$29,5,TRUE)="","",VLOOKUP(AX46,'Lookup Data'!I$2:M$29,5,TRUE)),"")</f>
        <v/>
      </c>
      <c r="BB46" s="116" t="str">
        <f>IFERROR(IF(VLOOKUP(AX46,'Lookup Data'!I$2:L$29,4,TRUE)="","",VLOOKUP(AX46,'Lookup Data'!I$2:L$29,4,TRUE)),"")</f>
        <v>Gina Cody School of Engineering and Computer Science</v>
      </c>
      <c r="BC46" s="116" t="str">
        <f ca="1">IFERROR(VLOOKUP(BB46,'Lookup Data'!F$2:'Lookup Data'!F$6:G570,2,),"")</f>
        <v>Mourad Debbabi</v>
      </c>
      <c r="BD46" s="103">
        <f>(E46-7)</f>
        <v>45525</v>
      </c>
      <c r="BE46" s="119" t="str">
        <f>CONCATENATE(P46,"; ",U46,"; ",Z46,"; ",AD46,"; ",AH46,"; ",AL46,"; ",AS46,"; ",AP46)</f>
        <v xml:space="preserve">maria.amer@concordia.ca; ; ; eugene.belilovsky@concordia.ca; william.lynch@concordia.ca; weiping.zhu@concordia.ca; ; </v>
      </c>
    </row>
    <row r="47" spans="1:57" ht="15" customHeight="1">
      <c r="A47" s="53" t="s">
        <v>57</v>
      </c>
      <c r="B47" s="61" t="s">
        <v>456</v>
      </c>
      <c r="C47" s="61" t="s">
        <v>457</v>
      </c>
      <c r="D47" s="61" t="s">
        <v>321</v>
      </c>
      <c r="E47" s="51">
        <v>45532</v>
      </c>
      <c r="F47" s="63">
        <v>0.54166666666666663</v>
      </c>
      <c r="G47" s="61" t="s">
        <v>458</v>
      </c>
      <c r="H47" s="115" t="s">
        <v>201</v>
      </c>
      <c r="I47" s="80">
        <f>IFERROR(VLOOKUP(H47,'Lookup Data'!A:D,2,FALSE),"")</f>
        <v>25099234</v>
      </c>
      <c r="J47" s="116" t="str">
        <f>IFERROR(VLOOKUP(H47,'Lookup Data'!A:D,3,FALSE),"")</f>
        <v>Education</v>
      </c>
      <c r="K47" s="116" t="str">
        <f>IFERROR(VLOOKUP(H47,'Lookup Data'!A:D,4,FALSE),"")</f>
        <v>holly.recchia@concordia.ca</v>
      </c>
      <c r="L47" s="115" t="s">
        <v>323</v>
      </c>
      <c r="M47" s="80">
        <f>IFERROR(VLOOKUP(L47,'Lookup Data'!A:B,2,),"")</f>
        <v>20762075</v>
      </c>
      <c r="N47" s="53"/>
      <c r="O47" s="80" t="str">
        <f>IFERROR(VLOOKUP(L47,'Lookup Data'!A:D,3,FALSE),"")</f>
        <v>Education</v>
      </c>
      <c r="P47" s="117" t="str">
        <f>IFERROR(VLOOKUP(L47,'Lookup Data'!A:D,4,FALSE),"")</f>
        <v>kim.mcdonough@concordia.ca</v>
      </c>
      <c r="Q47" s="56"/>
      <c r="R47" s="80" t="str">
        <f>IFERROR(VLOOKUP(Q47,'Lookup Data'!A:D,2,FALSE),"")</f>
        <v/>
      </c>
      <c r="S47" s="116" t="str">
        <f>IF(N47="Co-Supervisor","Co-Supervisor","")</f>
        <v/>
      </c>
      <c r="T47" s="80" t="str">
        <f>IFERROR(VLOOKUP(Q47,'Lookup Data'!A:D,3,FALSE),"")</f>
        <v/>
      </c>
      <c r="U47" s="80" t="str">
        <f>IFERROR(VLOOKUP(Q47,'Lookup Data'!A:D,4,FALSE),"")</f>
        <v/>
      </c>
      <c r="V47" s="54"/>
      <c r="W47" s="53"/>
      <c r="X47" s="53"/>
      <c r="Y47" s="53"/>
      <c r="Z47" s="53"/>
      <c r="AA47" s="115" t="s">
        <v>459</v>
      </c>
      <c r="AB47" s="80" t="str">
        <f>IFERROR(VLOOKUP(AA47,'Lookup Data'!A:B,2,),"")</f>
        <v/>
      </c>
      <c r="AC47" s="80" t="str">
        <f>IFERROR(VLOOKUP(AA47,'Lookup Data'!A:D,3,),"")</f>
        <v/>
      </c>
      <c r="AD47" s="80" t="str">
        <f>IFERROR(VLOOKUP(AA47,'Lookup Data'!A:D,4,FALSE),"")</f>
        <v/>
      </c>
      <c r="AE47" s="115" t="s">
        <v>460</v>
      </c>
      <c r="AF47" s="80">
        <f>IFERROR(VLOOKUP(AE47,'Lookup Data'!A:D,2,),"")</f>
        <v>27101910</v>
      </c>
      <c r="AG47" s="80" t="str">
        <f>IFERROR(VLOOKUP(AE47,'Lookup Data'!A:D,3,),"")</f>
        <v>Education</v>
      </c>
      <c r="AH47" s="80" t="str">
        <f>IFERROR(VLOOKUP(AE47,'Lookup Data'!A:D,4,FALSE),"")</f>
        <v>teresa.hernandezgonzalez@concordia.ca</v>
      </c>
      <c r="AI47" s="115" t="s">
        <v>363</v>
      </c>
      <c r="AJ47" s="80">
        <f>IFERROR(VLOOKUP(AI47,'Lookup Data'!A:D,2,),"")</f>
        <v>20283932</v>
      </c>
      <c r="AK47" s="80" t="str">
        <f>IFERROR(VLOOKUP(AI47,'Lookup Data'!A:D,3,),"")</f>
        <v>Education</v>
      </c>
      <c r="AL47" s="80" t="str">
        <f>IFERROR(VLOOKUP(AI47,'Lookup Data'!A:D,4,FALSE),"")</f>
        <v>pavel.trofimovich@concordia.ca</v>
      </c>
      <c r="AM47" s="56"/>
      <c r="AN47" s="53"/>
      <c r="AO47" s="53"/>
      <c r="AP47" s="53"/>
      <c r="AQ47" s="118" t="s">
        <v>461</v>
      </c>
      <c r="AR47" s="115" t="s">
        <v>462</v>
      </c>
      <c r="AS47" s="56"/>
      <c r="AT47" s="115" t="s">
        <v>62</v>
      </c>
      <c r="AU47" s="53"/>
      <c r="AV47" s="53"/>
      <c r="AW47" s="53"/>
      <c r="AX47" s="113" t="str">
        <f>IFERROR(VLOOKUP(D47,'Lookup Data'!N$2:O$35,2,),"")</f>
        <v>Education</v>
      </c>
      <c r="AY47" s="116" t="str">
        <f>IFERROR(IF(VLOOKUP(AX47,'Lookup Data'!I$2:J$29,2,TRUE)="","",VLOOKUP(AX47,'Lookup Data'!I$2:J$29,2,TRUE)),"")</f>
        <v>Department of</v>
      </c>
      <c r="AZ47" s="116" t="str">
        <f>IFERROR(IF(VLOOKUP(AX47,'Lookup Data'!I$2:K$29,3,TRUE)="","",VLOOKUP(AX47,'Lookup Data'!I$2:K$29,3,TRUE)),"")</f>
        <v>Walcir Cardoso</v>
      </c>
      <c r="BA47" s="116" t="str">
        <f>IFERROR(IF(VLOOKUP(AX47,'Lookup Data'!I$2:M$29,5,TRUE)="","",VLOOKUP(AX47,'Lookup Data'!I$2:M$29,5,TRUE)),"")</f>
        <v/>
      </c>
      <c r="BB47" s="116" t="str">
        <f>IFERROR(IF(VLOOKUP(AX47,'Lookup Data'!I$2:L$29,4,TRUE)="","",VLOOKUP(AX47,'Lookup Data'!I$2:L$29,4,TRUE)),"")</f>
        <v>Faculty of Arts and Science</v>
      </c>
      <c r="BC47" s="116" t="str">
        <f ca="1">IFERROR(VLOOKUP(BB47,'Lookup Data'!F$2:'Lookup Data'!F$6:G574,2,),"")</f>
        <v>Pascale Sicotte</v>
      </c>
      <c r="BD47" s="103">
        <f>(E47-7)</f>
        <v>45525</v>
      </c>
      <c r="BE47" s="119" t="str">
        <f>CONCATENATE(P47,"; ",U47,"; ",Z47,"; ",AD47,"; ",AH47,"; ",AL47,"; ",AS47,"; ",AP47)</f>
        <v xml:space="preserve">kim.mcdonough@concordia.ca; ; ; ; teresa.hernandezgonzalez@concordia.ca; pavel.trofimovich@concordia.ca; ; </v>
      </c>
    </row>
    <row r="48" spans="1:57" ht="15" customHeight="1">
      <c r="A48" s="53" t="s">
        <v>57</v>
      </c>
      <c r="B48" s="61" t="s">
        <v>463</v>
      </c>
      <c r="C48" s="61" t="s">
        <v>464</v>
      </c>
      <c r="D48" s="61" t="s">
        <v>233</v>
      </c>
      <c r="E48" s="51">
        <v>45534</v>
      </c>
      <c r="F48" s="63">
        <v>0.41666666666666669</v>
      </c>
      <c r="G48" s="61" t="s">
        <v>432</v>
      </c>
      <c r="H48" s="115" t="s">
        <v>465</v>
      </c>
      <c r="I48" s="80" t="str">
        <f>IFERROR(VLOOKUP(H48,'Lookup Data'!A:D,2,FALSE),"")</f>
        <v/>
      </c>
      <c r="J48" s="116" t="str">
        <f>IFERROR(VLOOKUP(H48,'Lookup Data'!A:D,3,FALSE),"")</f>
        <v/>
      </c>
      <c r="K48" s="116" t="str">
        <f>IFERROR(VLOOKUP(H48,'Lookup Data'!A:D,4,FALSE),"")</f>
        <v/>
      </c>
      <c r="L48" s="115" t="s">
        <v>433</v>
      </c>
      <c r="M48" s="80" t="str">
        <f>IFERROR(VLOOKUP(L48,'Lookup Data'!A:B,2,),"")</f>
        <v/>
      </c>
      <c r="N48" s="53"/>
      <c r="O48" s="80" t="str">
        <f>IFERROR(VLOOKUP(L48,'Lookup Data'!A:D,3,FALSE),"")</f>
        <v/>
      </c>
      <c r="P48" s="117" t="str">
        <f>IFERROR(VLOOKUP(L48,'Lookup Data'!A:D,4,FALSE),"")</f>
        <v/>
      </c>
      <c r="Q48" s="56"/>
      <c r="R48" s="80" t="str">
        <f>IFERROR(VLOOKUP(Q48,'Lookup Data'!A:D,2,FALSE),"")</f>
        <v/>
      </c>
      <c r="S48" s="116" t="str">
        <f>IF(N48="Co-Supervisor","Co-Supervisor","")</f>
        <v/>
      </c>
      <c r="T48" s="80" t="str">
        <f>IFERROR(VLOOKUP(Q48,'Lookup Data'!A:D,3,FALSE),"")</f>
        <v/>
      </c>
      <c r="U48" s="80" t="str">
        <f>IFERROR(VLOOKUP(Q48,'Lookup Data'!A:D,4,FALSE),"")</f>
        <v/>
      </c>
      <c r="V48" s="54"/>
      <c r="W48" s="53"/>
      <c r="X48" s="53"/>
      <c r="Y48" s="53"/>
      <c r="Z48" s="53"/>
      <c r="AA48" s="115" t="s">
        <v>466</v>
      </c>
      <c r="AB48" s="80" t="str">
        <f>IFERROR(VLOOKUP(AA48,'Lookup Data'!A:B,2,),"")</f>
        <v/>
      </c>
      <c r="AC48" s="80" t="str">
        <f>IFERROR(VLOOKUP(AA48,'Lookup Data'!A:D,3,),"")</f>
        <v/>
      </c>
      <c r="AD48" s="80" t="str">
        <f>IFERROR(VLOOKUP(AA48,'Lookup Data'!A:D,4,FALSE),"")</f>
        <v/>
      </c>
      <c r="AE48" s="115" t="s">
        <v>435</v>
      </c>
      <c r="AF48" s="80" t="str">
        <f>IFERROR(VLOOKUP(AE48,'Lookup Data'!A:D,2,),"")</f>
        <v/>
      </c>
      <c r="AG48" s="80" t="str">
        <f>IFERROR(VLOOKUP(AE48,'Lookup Data'!A:D,3,),"")</f>
        <v/>
      </c>
      <c r="AH48" s="80" t="str">
        <f>IFERROR(VLOOKUP(AE48,'Lookup Data'!A:D,4,FALSE),"")</f>
        <v/>
      </c>
      <c r="AI48" s="115" t="s">
        <v>467</v>
      </c>
      <c r="AJ48" s="80" t="str">
        <f>IFERROR(VLOOKUP(AI48,'Lookup Data'!A:D,2,),"")</f>
        <v/>
      </c>
      <c r="AK48" s="80" t="str">
        <f>IFERROR(VLOOKUP(AI48,'Lookup Data'!A:D,3,),"")</f>
        <v/>
      </c>
      <c r="AL48" s="80" t="str">
        <f>IFERROR(VLOOKUP(AI48,'Lookup Data'!A:D,4,FALSE),"")</f>
        <v/>
      </c>
      <c r="AM48" s="56"/>
      <c r="AN48" s="53"/>
      <c r="AO48" s="53"/>
      <c r="AP48" s="53"/>
      <c r="AQ48" s="118" t="s">
        <v>468</v>
      </c>
      <c r="AR48" s="115" t="s">
        <v>469</v>
      </c>
      <c r="AS48" s="56"/>
      <c r="AT48" s="115" t="s">
        <v>470</v>
      </c>
      <c r="AU48" s="53"/>
      <c r="AV48" s="53"/>
      <c r="AW48" s="53"/>
      <c r="AX48" s="113" t="str">
        <f>IFERROR(VLOOKUP(D48,'Lookup Data'!N$2:O$35,2,),"")</f>
        <v>Mechanical, Industrial and Aerospace Engineering</v>
      </c>
      <c r="AY48" s="116" t="str">
        <f>IFERROR(IF(VLOOKUP(AX48,'Lookup Data'!I$2:J$29,2,TRUE)="","",VLOOKUP(AX48,'Lookup Data'!I$2:J$29,2,TRUE)),"")</f>
        <v>Department of</v>
      </c>
      <c r="AZ48" s="116" t="str">
        <f>IFERROR(IF(VLOOKUP(AX48,'Lookup Data'!I$2:K$29,3,TRUE)="","",VLOOKUP(AX48,'Lookup Data'!I$2:K$29,3,TRUE)),"")</f>
        <v>Ramin Sedaghati</v>
      </c>
      <c r="BA48" s="116" t="str">
        <f>IFERROR(IF(VLOOKUP(AX48,'Lookup Data'!I$2:M$29,5,TRUE)="","",VLOOKUP(AX48,'Lookup Data'!I$2:M$29,5,TRUE)),"")</f>
        <v/>
      </c>
      <c r="BB48" s="116" t="str">
        <f>IFERROR(IF(VLOOKUP(AX48,'Lookup Data'!I$2:L$29,4,TRUE)="","",VLOOKUP(AX48,'Lookup Data'!I$2:L$29,4,TRUE)),"")</f>
        <v>Gina Cody School of Engineering and Computer Science</v>
      </c>
      <c r="BC48" s="116" t="str">
        <f ca="1">IFERROR(VLOOKUP(BB48,'Lookup Data'!F$2:'Lookup Data'!F$6:G573,2,),"")</f>
        <v>Mourad Debbabi</v>
      </c>
      <c r="BD48" s="103">
        <f>(E48-7)</f>
        <v>45527</v>
      </c>
      <c r="BE48" s="119" t="str">
        <f>CONCATENATE(P48,"; ",U48,"; ",Z48,"; ",AD48,"; ",AH48,"; ",AL48,"; ",AS48,"; ",AP48)</f>
        <v xml:space="preserve">; ; ; ; ; ; ; </v>
      </c>
    </row>
    <row r="49" spans="1:57" ht="15" customHeight="1">
      <c r="A49" s="53" t="s">
        <v>57</v>
      </c>
      <c r="B49" s="61" t="s">
        <v>471</v>
      </c>
      <c r="C49" s="61" t="s">
        <v>472</v>
      </c>
      <c r="D49" s="61" t="s">
        <v>321</v>
      </c>
      <c r="E49" s="51">
        <v>45534</v>
      </c>
      <c r="F49" s="63">
        <v>0.54166666666666663</v>
      </c>
      <c r="G49" s="61" t="s">
        <v>473</v>
      </c>
      <c r="H49" s="115" t="s">
        <v>474</v>
      </c>
      <c r="I49" s="80">
        <f>IFERROR(VLOOKUP(H49,'Lookup Data'!A:D,2,FALSE),"")</f>
        <v>20127574</v>
      </c>
      <c r="J49" s="116" t="str">
        <f>IFERROR(VLOOKUP(H49,'Lookup Data'!A:D,3,FALSE),"")</f>
        <v>Classics, Modern Languages and Linguistics</v>
      </c>
      <c r="K49" s="116" t="str">
        <f>IFERROR(VLOOKUP(H49,'Lookup Data'!A:D,4,FALSE),"")</f>
        <v>brad.nelson@concordia.ca</v>
      </c>
      <c r="L49" s="115" t="s">
        <v>475</v>
      </c>
      <c r="M49" s="80">
        <f>IFERROR(VLOOKUP(L49,'Lookup Data'!A:B,2,),"")</f>
        <v>29220119</v>
      </c>
      <c r="N49" s="53"/>
      <c r="O49" s="80" t="str">
        <f>IFERROR(VLOOKUP(L49,'Lookup Data'!A:D,3,FALSE),"")</f>
        <v>Education</v>
      </c>
      <c r="P49" s="117" t="str">
        <f>IFERROR(VLOOKUP(L49,'Lookup Data'!A:D,4,FALSE),"")</f>
        <v>david.waddington@concordia.ca</v>
      </c>
      <c r="Q49" s="56"/>
      <c r="R49" s="80" t="str">
        <f>IFERROR(VLOOKUP(Q49,'Lookup Data'!A:D,2,FALSE),"")</f>
        <v/>
      </c>
      <c r="S49" s="116" t="str">
        <f>IF(N49="Co-Supervisor","Co-Supervisor","")</f>
        <v/>
      </c>
      <c r="T49" s="80" t="str">
        <f>IFERROR(VLOOKUP(Q49,'Lookup Data'!A:D,3,FALSE),"")</f>
        <v/>
      </c>
      <c r="U49" s="80" t="str">
        <f>IFERROR(VLOOKUP(Q49,'Lookup Data'!A:D,4,FALSE),"")</f>
        <v/>
      </c>
      <c r="V49" s="54"/>
      <c r="W49" s="53"/>
      <c r="X49" s="53"/>
      <c r="Y49" s="53"/>
      <c r="Z49" s="53"/>
      <c r="AA49" s="115" t="s">
        <v>460</v>
      </c>
      <c r="AB49" s="80">
        <f>IFERROR(VLOOKUP(AA49,'Lookup Data'!A:B,2,),"")</f>
        <v>27101910</v>
      </c>
      <c r="AC49" s="80" t="str">
        <f>IFERROR(VLOOKUP(AA49,'Lookup Data'!A:D,3,),"")</f>
        <v>Education</v>
      </c>
      <c r="AD49" s="80" t="str">
        <f>IFERROR(VLOOKUP(AA49,'Lookup Data'!A:D,4,FALSE),"")</f>
        <v>teresa.hernandezgonzalez@concordia.ca</v>
      </c>
      <c r="AE49" s="115" t="s">
        <v>476</v>
      </c>
      <c r="AF49" s="80">
        <f>IFERROR(VLOOKUP(AE49,'Lookup Data'!A:D,2,),"")</f>
        <v>10205904</v>
      </c>
      <c r="AG49" s="80" t="str">
        <f>IFERROR(VLOOKUP(AE49,'Lookup Data'!A:D,3,),"")</f>
        <v>Education</v>
      </c>
      <c r="AH49" s="80" t="str">
        <f>IFERROR(VLOOKUP(AE49,'Lookup Data'!A:D,4,FALSE),"")</f>
        <v>julie.corrigan@concordia.ca</v>
      </c>
      <c r="AI49" s="115" t="s">
        <v>477</v>
      </c>
      <c r="AJ49" s="80" t="str">
        <f>IFERROR(VLOOKUP(AI49,'Lookup Data'!A:D,2,),"")</f>
        <v/>
      </c>
      <c r="AK49" s="80" t="str">
        <f>IFERROR(VLOOKUP(AI49,'Lookup Data'!A:D,3,),"")</f>
        <v/>
      </c>
      <c r="AL49" s="80" t="str">
        <f>IFERROR(VLOOKUP(AI49,'Lookup Data'!A:D,4,FALSE),"")</f>
        <v/>
      </c>
      <c r="AM49" s="56"/>
      <c r="AN49" s="53"/>
      <c r="AO49" s="53"/>
      <c r="AP49" s="53"/>
      <c r="AQ49" s="118" t="s">
        <v>478</v>
      </c>
      <c r="AR49" s="115" t="s">
        <v>479</v>
      </c>
      <c r="AS49" s="56"/>
      <c r="AT49" s="115" t="s">
        <v>480</v>
      </c>
      <c r="AU49" s="53"/>
      <c r="AV49" s="53"/>
      <c r="AW49" s="53"/>
      <c r="AX49" s="113" t="str">
        <f>IFERROR(VLOOKUP(D49,'Lookup Data'!N$2:O$35,2,),"")</f>
        <v>Education</v>
      </c>
      <c r="AY49" s="116" t="str">
        <f>IFERROR(IF(VLOOKUP(AX49,'Lookup Data'!I$2:J$29,2,TRUE)="","",VLOOKUP(AX49,'Lookup Data'!I$2:J$29,2,TRUE)),"")</f>
        <v>Department of</v>
      </c>
      <c r="AZ49" s="116" t="str">
        <f>IFERROR(IF(VLOOKUP(AX49,'Lookup Data'!I$2:K$29,3,TRUE)="","",VLOOKUP(AX49,'Lookup Data'!I$2:K$29,3,TRUE)),"")</f>
        <v>Walcir Cardoso</v>
      </c>
      <c r="BA49" s="116" t="str">
        <f>IFERROR(IF(VLOOKUP(AX49,'Lookup Data'!I$2:M$29,5,TRUE)="","",VLOOKUP(AX49,'Lookup Data'!I$2:M$29,5,TRUE)),"")</f>
        <v/>
      </c>
      <c r="BB49" s="116" t="str">
        <f>IFERROR(IF(VLOOKUP(AX49,'Lookup Data'!I$2:L$29,4,TRUE)="","",VLOOKUP(AX49,'Lookup Data'!I$2:L$29,4,TRUE)),"")</f>
        <v>Faculty of Arts and Science</v>
      </c>
      <c r="BC49" s="116" t="str">
        <f ca="1">IFERROR(VLOOKUP(BB49,'Lookup Data'!F$2:'Lookup Data'!F$6:G571,2,),"")</f>
        <v>Pascale Sicotte</v>
      </c>
      <c r="BD49" s="103">
        <f>(E49-7)</f>
        <v>45527</v>
      </c>
      <c r="BE49" s="119" t="str">
        <f>CONCATENATE(P49,"; ",U49,"; ",Z49,"; ",AD49,"; ",AH49,"; ",AL49,"; ",AS49,"; ",AP49)</f>
        <v xml:space="preserve">david.waddington@concordia.ca; ; ; teresa.hernandezgonzalez@concordia.ca; julie.corrigan@concordia.ca; ; ; </v>
      </c>
    </row>
    <row r="50" spans="1:57" ht="15" customHeight="1">
      <c r="A50" s="53" t="s">
        <v>57</v>
      </c>
      <c r="B50" s="61" t="s">
        <v>481</v>
      </c>
      <c r="C50" s="61" t="s">
        <v>482</v>
      </c>
      <c r="D50" s="61" t="s">
        <v>79</v>
      </c>
      <c r="E50" s="51">
        <v>45539</v>
      </c>
      <c r="F50" s="63">
        <v>0.54166666666666663</v>
      </c>
      <c r="G50" s="61" t="s">
        <v>340</v>
      </c>
      <c r="H50" s="115" t="s">
        <v>483</v>
      </c>
      <c r="I50" s="80">
        <f>IFERROR(VLOOKUP(H50,'Lookup Data'!A:D,2,FALSE),"")</f>
        <v>10083167</v>
      </c>
      <c r="J50" s="116" t="str">
        <f>IFERROR(VLOOKUP(H50,'Lookup Data'!A:D,3,FALSE),"")</f>
        <v>Mechanical, Industrial and Aerospace Engineering</v>
      </c>
      <c r="K50" s="116" t="str">
        <f>IFERROR(VLOOKUP(H50,'Lookup Data'!A:D,4,FALSE),"")</f>
        <v>marius.paraschivoiu@concordia.ca</v>
      </c>
      <c r="L50" s="115" t="s">
        <v>484</v>
      </c>
      <c r="M50" s="80" t="str">
        <f>IFERROR(VLOOKUP(L50,'Lookup Data'!A:B,2,),"")</f>
        <v/>
      </c>
      <c r="N50" s="53"/>
      <c r="O50" s="80" t="str">
        <f>IFERROR(VLOOKUP(L50,'Lookup Data'!A:D,3,FALSE),"")</f>
        <v/>
      </c>
      <c r="P50" s="117" t="str">
        <f>IFERROR(VLOOKUP(L50,'Lookup Data'!A:D,4,FALSE),"")</f>
        <v/>
      </c>
      <c r="Q50" s="56"/>
      <c r="R50" s="80" t="str">
        <f>IFERROR(VLOOKUP(Q50,'Lookup Data'!A:D,2,FALSE),"")</f>
        <v/>
      </c>
      <c r="S50" s="116" t="str">
        <f>IF(N50="Co-Supervisor","Co-Supervisor","")</f>
        <v/>
      </c>
      <c r="T50" s="80" t="str">
        <f>IFERROR(VLOOKUP(Q50,'Lookup Data'!A:D,3,FALSE),"")</f>
        <v/>
      </c>
      <c r="U50" s="80" t="str">
        <f>IFERROR(VLOOKUP(Q50,'Lookup Data'!A:D,4,FALSE),"")</f>
        <v/>
      </c>
      <c r="V50" s="54"/>
      <c r="W50" s="53"/>
      <c r="X50" s="53"/>
      <c r="Y50" s="53"/>
      <c r="Z50" s="53"/>
      <c r="AA50" s="115" t="s">
        <v>485</v>
      </c>
      <c r="AB50" s="80" t="str">
        <f>IFERROR(VLOOKUP(AA50,'Lookup Data'!A:B,2,),"")</f>
        <v/>
      </c>
      <c r="AC50" s="80" t="str">
        <f>IFERROR(VLOOKUP(AA50,'Lookup Data'!A:D,3,),"")</f>
        <v/>
      </c>
      <c r="AD50" s="80" t="str">
        <f>IFERROR(VLOOKUP(AA50,'Lookup Data'!A:D,4,FALSE),"")</f>
        <v/>
      </c>
      <c r="AE50" s="115" t="s">
        <v>486</v>
      </c>
      <c r="AF50" s="80" t="str">
        <f>IFERROR(VLOOKUP(AE50,'Lookup Data'!A:D,2,),"")</f>
        <v/>
      </c>
      <c r="AG50" s="80" t="str">
        <f>IFERROR(VLOOKUP(AE50,'Lookup Data'!A:D,3,),"")</f>
        <v/>
      </c>
      <c r="AH50" s="80" t="str">
        <f>IFERROR(VLOOKUP(AE50,'Lookup Data'!A:D,4,FALSE),"")</f>
        <v/>
      </c>
      <c r="AI50" s="115" t="s">
        <v>487</v>
      </c>
      <c r="AJ50" s="80" t="str">
        <f>IFERROR(VLOOKUP(AI50,'Lookup Data'!A:D,2,),"")</f>
        <v/>
      </c>
      <c r="AK50" s="80" t="str">
        <f>IFERROR(VLOOKUP(AI50,'Lookup Data'!A:D,3,),"")</f>
        <v/>
      </c>
      <c r="AL50" s="80" t="str">
        <f>IFERROR(VLOOKUP(AI50,'Lookup Data'!A:D,4,FALSE),"")</f>
        <v/>
      </c>
      <c r="AM50" s="56"/>
      <c r="AN50" s="53"/>
      <c r="AO50" s="53"/>
      <c r="AP50" s="53"/>
      <c r="AQ50" s="118" t="s">
        <v>488</v>
      </c>
      <c r="AR50" s="115" t="s">
        <v>489</v>
      </c>
      <c r="AS50" s="56"/>
      <c r="AT50" s="115" t="s">
        <v>490</v>
      </c>
      <c r="AU50" s="53"/>
      <c r="AV50" s="53"/>
      <c r="AW50" s="53"/>
      <c r="AX50" s="113" t="str">
        <f>IFERROR(VLOOKUP(D50,'Lookup Data'!N$2:O$35,2,),"")</f>
        <v/>
      </c>
      <c r="AY50" s="116" t="str">
        <f>IFERROR(IF(VLOOKUP(AX50,'Lookup Data'!I$2:J$29,2,TRUE)="","",VLOOKUP(AX50,'Lookup Data'!I$2:J$29,2,TRUE)),"")</f>
        <v/>
      </c>
      <c r="AZ50" s="116" t="str">
        <f>IFERROR(IF(VLOOKUP(AX50,'Lookup Data'!I$2:K$29,3,TRUE)="","",VLOOKUP(AX50,'Lookup Data'!I$2:K$29,3,TRUE)),"")</f>
        <v/>
      </c>
      <c r="BA50" s="116" t="str">
        <f>IFERROR(IF(VLOOKUP(AX50,'Lookup Data'!I$2:M$29,5,TRUE)="","",VLOOKUP(AX50,'Lookup Data'!I$2:M$29,5,TRUE)),"")</f>
        <v/>
      </c>
      <c r="BB50" s="116" t="str">
        <f>IFERROR(IF(VLOOKUP(AX50,'Lookup Data'!I$2:L$29,4,TRUE)="","",VLOOKUP(AX50,'Lookup Data'!I$2:L$29,4,TRUE)),"")</f>
        <v/>
      </c>
      <c r="BC50" s="116" t="str">
        <f ca="1">IFERROR(VLOOKUP(BB50,'Lookup Data'!F$2:'Lookup Data'!F$6:G641,2,),"")</f>
        <v/>
      </c>
      <c r="BD50" s="103">
        <f>(E50-7)</f>
        <v>45532</v>
      </c>
      <c r="BE50" s="119" t="str">
        <f>CONCATENATE(P50,"; ",U50,"; ",Z50,"; ",AD50,"; ",AH50,"; ",AL50,"; ",AS50,"; ",AP50)</f>
        <v xml:space="preserve">; ; ; ; ; ; ; </v>
      </c>
    </row>
    <row r="51" spans="1:57" ht="15" customHeight="1">
      <c r="A51" s="53" t="s">
        <v>57</v>
      </c>
      <c r="B51" s="61" t="s">
        <v>491</v>
      </c>
      <c r="C51" s="61" t="s">
        <v>492</v>
      </c>
      <c r="D51" s="61" t="s">
        <v>493</v>
      </c>
      <c r="E51" s="51">
        <v>45544</v>
      </c>
      <c r="F51" s="63">
        <v>0.52083333333333337</v>
      </c>
      <c r="G51" s="61" t="s">
        <v>494</v>
      </c>
      <c r="H51" s="115" t="s">
        <v>273</v>
      </c>
      <c r="I51" s="80">
        <f>IFERROR(VLOOKUP(H51,'Lookup Data'!A:D,2,FALSE),"")</f>
        <v>10132285</v>
      </c>
      <c r="J51" s="116" t="str">
        <f>IFERROR(VLOOKUP(H51,'Lookup Data'!A:D,3,FALSE),"")</f>
        <v xml:space="preserve">Religions and Cultures </v>
      </c>
      <c r="K51" s="116" t="str">
        <f>IFERROR(VLOOKUP(H51,'Lookup Data'!A:D,4,FALSE),"")</f>
        <v>Richard.Foltz@concordia.ca</v>
      </c>
      <c r="L51" s="115" t="s">
        <v>495</v>
      </c>
      <c r="M51" s="80">
        <f>IFERROR(VLOOKUP(L51,'Lookup Data'!A:B,2,),"")</f>
        <v>21579541</v>
      </c>
      <c r="N51" s="53"/>
      <c r="O51" s="80" t="str">
        <f>IFERROR(VLOOKUP(L51,'Lookup Data'!A:D,3,FALSE),"")</f>
        <v>Office of the Provost and Vice-President Academic Affairs</v>
      </c>
      <c r="P51" s="117" t="str">
        <f>IFERROR(VLOOKUP(L51,'Lookup Data'!A:D,4,FALSE),"")</f>
        <v>Anne.Whitelaw@concordia.ca</v>
      </c>
      <c r="Q51" s="56"/>
      <c r="R51" s="80" t="str">
        <f>IFERROR(VLOOKUP(Q51,'Lookup Data'!A:D,2,FALSE),"")</f>
        <v/>
      </c>
      <c r="S51" s="116" t="str">
        <f>IF(N51="Co-Supervisor","Co-Supervisor","")</f>
        <v/>
      </c>
      <c r="T51" s="80" t="str">
        <f>IFERROR(VLOOKUP(Q51,'Lookup Data'!A:D,3,FALSE),"")</f>
        <v/>
      </c>
      <c r="U51" s="80" t="str">
        <f>IFERROR(VLOOKUP(Q51,'Lookup Data'!A:D,4,FALSE),"")</f>
        <v/>
      </c>
      <c r="V51" s="54"/>
      <c r="W51" s="53"/>
      <c r="X51" s="53"/>
      <c r="Y51" s="53"/>
      <c r="Z51" s="53"/>
      <c r="AA51" s="115" t="s">
        <v>496</v>
      </c>
      <c r="AB51" s="80" t="str">
        <f>IFERROR(VLOOKUP(AA51,'Lookup Data'!A:B,2,),"")</f>
        <v/>
      </c>
      <c r="AC51" s="80" t="str">
        <f>IFERROR(VLOOKUP(AA51,'Lookup Data'!A:D,3,),"")</f>
        <v/>
      </c>
      <c r="AD51" s="80" t="str">
        <f>IFERROR(VLOOKUP(AA51,'Lookup Data'!A:D,4,FALSE),"")</f>
        <v/>
      </c>
      <c r="AE51" s="115" t="s">
        <v>497</v>
      </c>
      <c r="AF51" s="80">
        <f>IFERROR(VLOOKUP(AE51,'Lookup Data'!A:D,2,),"")</f>
        <v>28810753</v>
      </c>
      <c r="AG51" s="80" t="str">
        <f>IFERROR(VLOOKUP(AE51,'Lookup Data'!A:D,3,),"")</f>
        <v>Art History</v>
      </c>
      <c r="AH51" s="80" t="str">
        <f>IFERROR(VLOOKUP(AE51,'Lookup Data'!A:D,4,FALSE),"")</f>
        <v>johanne.sloan@concordia.ca</v>
      </c>
      <c r="AI51" s="115" t="s">
        <v>498</v>
      </c>
      <c r="AJ51" s="80" t="str">
        <f>IFERROR(VLOOKUP(AI51,'Lookup Data'!A:D,2,),"")</f>
        <v/>
      </c>
      <c r="AK51" s="80" t="str">
        <f>IFERROR(VLOOKUP(AI51,'Lookup Data'!A:D,3,),"")</f>
        <v/>
      </c>
      <c r="AL51" s="80" t="str">
        <f>IFERROR(VLOOKUP(AI51,'Lookup Data'!A:D,4,FALSE),"")</f>
        <v/>
      </c>
      <c r="AM51" s="56"/>
      <c r="AN51" s="53"/>
      <c r="AO51" s="53"/>
      <c r="AP51" s="53"/>
      <c r="AQ51" s="118" t="s">
        <v>499</v>
      </c>
      <c r="AR51" s="115" t="s">
        <v>500</v>
      </c>
      <c r="AS51" s="56"/>
      <c r="AT51" s="115" t="s">
        <v>501</v>
      </c>
      <c r="AU51" s="53"/>
      <c r="AV51" s="53"/>
      <c r="AW51" s="53"/>
      <c r="AX51" s="113" t="str">
        <f>IFERROR(VLOOKUP(D51,'Lookup Data'!N$2:O$35,2,),"")</f>
        <v>Art History</v>
      </c>
      <c r="AY51" s="116" t="str">
        <f>IFERROR(IF(VLOOKUP(AX51,'Lookup Data'!I$2:J$29,2,TRUE)="","",VLOOKUP(AX51,'Lookup Data'!I$2:J$29,2,TRUE)),"")</f>
        <v>Department of</v>
      </c>
      <c r="AZ51" s="116" t="str">
        <f>IFERROR(IF(VLOOKUP(AX51,'Lookup Data'!I$2:K$29,3,TRUE)="","",VLOOKUP(AX51,'Lookup Data'!I$2:K$29,3,TRUE)),"")</f>
        <v>Rebecca Duclos</v>
      </c>
      <c r="BA51" s="116" t="str">
        <f>IFERROR(IF(VLOOKUP(AX51,'Lookup Data'!I$2:M$29,5,TRUE)="","",VLOOKUP(AX51,'Lookup Data'!I$2:M$29,5,TRUE)),"")</f>
        <v/>
      </c>
      <c r="BB51" s="116" t="str">
        <f>IFERROR(IF(VLOOKUP(AX51,'Lookup Data'!I$2:L$29,4,TRUE)="","",VLOOKUP(AX51,'Lookup Data'!I$2:L$29,4,TRUE)),"")</f>
        <v>Faculty of Fine Arts</v>
      </c>
      <c r="BC51" s="116" t="str">
        <f ca="1">IFERROR(VLOOKUP(BB51,'Lookup Data'!F$2:'Lookup Data'!F$6:G642,2,),"")</f>
        <v>Annie Gérin</v>
      </c>
      <c r="BD51" s="103">
        <f>(E51-7)</f>
        <v>45537</v>
      </c>
      <c r="BE51" s="119" t="str">
        <f>CONCATENATE(P51,"; ",U51,"; ",Z51,"; ",AD51,"; ",AH51,"; ",AL51,"; ",AS51,"; ",AP51)</f>
        <v xml:space="preserve">Anne.Whitelaw@concordia.ca; ; ; ; johanne.sloan@concordia.ca; ; ; </v>
      </c>
    </row>
    <row r="52" spans="1:57" ht="15" customHeight="1">
      <c r="A52" s="53">
        <v>40085589</v>
      </c>
      <c r="B52" s="61" t="s">
        <v>502</v>
      </c>
      <c r="C52" s="61" t="s">
        <v>503</v>
      </c>
      <c r="D52" s="61" t="s">
        <v>85</v>
      </c>
      <c r="E52" s="51">
        <v>45547</v>
      </c>
      <c r="F52" s="63">
        <v>0.39583333333333331</v>
      </c>
      <c r="G52" s="61" t="s">
        <v>504</v>
      </c>
      <c r="H52" s="115" t="s">
        <v>505</v>
      </c>
      <c r="I52" s="80">
        <f>IFERROR(VLOOKUP(H52,'Lookup Data'!A:D,2,FALSE),"")</f>
        <v>10201345</v>
      </c>
      <c r="J52" s="116" t="str">
        <f>IFERROR(VLOOKUP(H52,'Lookup Data'!A:D,3,FALSE),"")</f>
        <v>Physics</v>
      </c>
      <c r="K52" s="116" t="str">
        <f>IFERROR(VLOOKUP(H52,'Lookup Data'!A:D,4,FALSE),"")</f>
        <v>brandon.helfield@concordia.ca</v>
      </c>
      <c r="L52" s="115" t="s">
        <v>444</v>
      </c>
      <c r="M52" s="80">
        <f>IFERROR(VLOOKUP(L52,'Lookup Data'!A:B,2,),"")</f>
        <v>10186202</v>
      </c>
      <c r="N52" s="53"/>
      <c r="O52" s="80" t="str">
        <f>IFERROR(VLOOKUP(L52,'Lookup Data'!A:D,3,FALSE),"")</f>
        <v>Electrical and Computer Engineering</v>
      </c>
      <c r="P52" s="117" t="str">
        <f>IFERROR(VLOOKUP(L52,'Lookup Data'!A:D,4,FALSE),"")</f>
        <v>steve.shih@concordia.ca</v>
      </c>
      <c r="Q52" s="56"/>
      <c r="R52" s="80" t="str">
        <f>IFERROR(VLOOKUP(Q52,'Lookup Data'!A:D,2,FALSE),"")</f>
        <v/>
      </c>
      <c r="S52" s="116" t="str">
        <f>IF(N52="Co-Supervisor","Co-Supervisor","")</f>
        <v/>
      </c>
      <c r="T52" s="80" t="str">
        <f>IFERROR(VLOOKUP(Q52,'Lookup Data'!A:D,3,FALSE),"")</f>
        <v/>
      </c>
      <c r="U52" s="80" t="str">
        <f>IFERROR(VLOOKUP(Q52,'Lookup Data'!A:D,4,FALSE),"")</f>
        <v/>
      </c>
      <c r="V52" s="54"/>
      <c r="W52" s="53"/>
      <c r="X52" s="53"/>
      <c r="Y52" s="53"/>
      <c r="Z52" s="53"/>
      <c r="AA52" s="115" t="s">
        <v>506</v>
      </c>
      <c r="AB52" s="80">
        <f>IFERROR(VLOOKUP(AA52,'Lookup Data'!A:B,2,),"")</f>
        <v>10216991</v>
      </c>
      <c r="AC52" s="80" t="str">
        <f>IFERROR(VLOOKUP(AA52,'Lookup Data'!A:D,3,),"")</f>
        <v xml:space="preserve">Biology </v>
      </c>
      <c r="AD52" s="80">
        <f>IFERROR(VLOOKUP(AA52,'Lookup Data'!A:D,4,FALSE),"")</f>
        <v>0</v>
      </c>
      <c r="AE52" s="115" t="s">
        <v>507</v>
      </c>
      <c r="AF52" s="80">
        <f>IFERROR(VLOOKUP(AE52,'Lookup Data'!A:D,2,),"")</f>
        <v>24574524</v>
      </c>
      <c r="AG52" s="80" t="str">
        <f>IFERROR(VLOOKUP(AE52,'Lookup Data'!A:D,3,),"")</f>
        <v>Electrical and Computer Engineering</v>
      </c>
      <c r="AH52" s="80" t="str">
        <f>IFERROR(VLOOKUP(AE52,'Lookup Data'!A:D,4,FALSE),"")</f>
        <v>nawwaf.kharma@concordia.ca</v>
      </c>
      <c r="AI52" s="115" t="s">
        <v>508</v>
      </c>
      <c r="AJ52" s="80" t="str">
        <f>IFERROR(VLOOKUP(AI52,'Lookup Data'!A:D,2,),"")</f>
        <v>28389594</v>
      </c>
      <c r="AK52" s="80" t="str">
        <f>IFERROR(VLOOKUP(AI52,'Lookup Data'!A:D,3,),"")</f>
        <v>Electical and Computer Engineering</v>
      </c>
      <c r="AL52" s="80" t="str">
        <f>IFERROR(VLOOKUP(AI52,'Lookup Data'!A:D,4,FALSE),"")</f>
        <v>mojtaba.kahrizi@concordia.ca</v>
      </c>
      <c r="AM52" s="56"/>
      <c r="AN52" s="53"/>
      <c r="AO52" s="53"/>
      <c r="AP52" s="53"/>
      <c r="AQ52" s="118" t="s">
        <v>509</v>
      </c>
      <c r="AR52" s="115" t="s">
        <v>510</v>
      </c>
      <c r="AS52" s="56"/>
      <c r="AT52" s="115" t="s">
        <v>511</v>
      </c>
      <c r="AU52" s="53"/>
      <c r="AV52" s="53"/>
      <c r="AW52" s="53"/>
      <c r="AX52" s="113" t="str">
        <f>IFERROR(VLOOKUP(D52,'Lookup Data'!N$2:O$35,2,),"")</f>
        <v>Electrical and Computer Engineering</v>
      </c>
      <c r="AY52" s="116" t="str">
        <f>IFERROR(IF(VLOOKUP(AX52,'Lookup Data'!I$2:J$29,2,TRUE)="","",VLOOKUP(AX52,'Lookup Data'!I$2:J$29,2,TRUE)),"")</f>
        <v>Department of</v>
      </c>
      <c r="AZ52" s="116" t="str">
        <f>IFERROR(IF(VLOOKUP(AX52,'Lookup Data'!I$2:K$29,3,TRUE)="","",VLOOKUP(AX52,'Lookup Data'!I$2:K$29,3,TRUE)),"")</f>
        <v>Jun Cai</v>
      </c>
      <c r="BA52" s="116" t="str">
        <f>IFERROR(IF(VLOOKUP(AX52,'Lookup Data'!I$2:M$29,5,TRUE)="","",VLOOKUP(AX52,'Lookup Data'!I$2:M$29,5,TRUE)),"")</f>
        <v/>
      </c>
      <c r="BB52" s="116" t="str">
        <f>IFERROR(IF(VLOOKUP(AX52,'Lookup Data'!I$2:L$29,4,TRUE)="","",VLOOKUP(AX52,'Lookup Data'!I$2:L$29,4,TRUE)),"")</f>
        <v>Gina Cody School of Engineering and Computer Science</v>
      </c>
      <c r="BC52" s="116" t="str">
        <f ca="1">IFERROR(VLOOKUP(BB52,'Lookup Data'!F$2:'Lookup Data'!F$6:G644,2,),"")</f>
        <v>Mourad Debbabi</v>
      </c>
      <c r="BD52" s="103">
        <f>(E52-7)</f>
        <v>45540</v>
      </c>
      <c r="BE52" s="119" t="str">
        <f>CONCATENATE(P52,"; ",U52,"; ",Z52,"; ",AD52,"; ",AH52,"; ",AL52,"; ",AS52,"; ",AP52)</f>
        <v xml:space="preserve">steve.shih@concordia.ca; ; ; 0; nawwaf.kharma@concordia.ca; mojtaba.kahrizi@concordia.ca; ; </v>
      </c>
    </row>
    <row r="53" spans="1:57" ht="15" customHeight="1">
      <c r="A53" s="53" t="s">
        <v>57</v>
      </c>
      <c r="B53" s="61" t="s">
        <v>512</v>
      </c>
      <c r="C53" s="61" t="s">
        <v>513</v>
      </c>
      <c r="D53" s="61" t="s">
        <v>514</v>
      </c>
      <c r="E53" s="51">
        <v>45551</v>
      </c>
      <c r="F53" s="63">
        <v>0.375</v>
      </c>
      <c r="G53" s="61" t="s">
        <v>515</v>
      </c>
      <c r="H53" s="115" t="s">
        <v>387</v>
      </c>
      <c r="I53" s="80">
        <f>IFERROR(VLOOKUP(H53,'Lookup Data'!A:D,2,FALSE),"")</f>
        <v>40182077</v>
      </c>
      <c r="J53" s="116" t="str">
        <f>IFERROR(VLOOKUP(H53,'Lookup Data'!A:D,3,FALSE),"")</f>
        <v>Information Systems Engineering</v>
      </c>
      <c r="K53" s="116">
        <f>IFERROR(VLOOKUP(H53,'Lookup Data'!A:D,4,FALSE),"")</f>
        <v>0</v>
      </c>
      <c r="L53" s="115" t="s">
        <v>407</v>
      </c>
      <c r="M53" s="80">
        <f>IFERROR(VLOOKUP(L53,'Lookup Data'!A:B,2,),"")</f>
        <v>24855493</v>
      </c>
      <c r="N53" s="53"/>
      <c r="O53" s="80" t="str">
        <f>IFERROR(VLOOKUP(L53,'Lookup Data'!A:D,3,FALSE),"")</f>
        <v>Building, Civil and Environmental Engineering</v>
      </c>
      <c r="P53" s="117" t="str">
        <f>IFERROR(VLOOKUP(L53,'Lookup Data'!A:D,4,FALSE),"")</f>
        <v>leon.wang@concordia.ca</v>
      </c>
      <c r="Q53" s="56"/>
      <c r="R53" s="80" t="str">
        <f>IFERROR(VLOOKUP(Q53,'Lookup Data'!A:D,2,FALSE),"")</f>
        <v/>
      </c>
      <c r="S53" s="116" t="str">
        <f>IF(N53="Co-Supervisor","Co-Supervisor","")</f>
        <v/>
      </c>
      <c r="T53" s="80" t="str">
        <f>IFERROR(VLOOKUP(Q53,'Lookup Data'!A:D,3,FALSE),"")</f>
        <v/>
      </c>
      <c r="U53" s="80" t="str">
        <f>IFERROR(VLOOKUP(Q53,'Lookup Data'!A:D,4,FALSE),"")</f>
        <v/>
      </c>
      <c r="V53" s="54"/>
      <c r="W53" s="53"/>
      <c r="X53" s="53"/>
      <c r="Y53" s="53"/>
      <c r="Z53" s="53"/>
      <c r="AA53" s="115" t="s">
        <v>516</v>
      </c>
      <c r="AB53" s="80">
        <f>IFERROR(VLOOKUP(AA53,'Lookup Data'!A:B,2,),"")</f>
        <v>10201740</v>
      </c>
      <c r="AC53" s="80" t="str">
        <f>IFERROR(VLOOKUP(AA53,'Lookup Data'!A:D,3,),"")</f>
        <v>Biology</v>
      </c>
      <c r="AD53" s="80" t="str">
        <f>IFERROR(VLOOKUP(AA53,'Lookup Data'!A:D,4,FALSE),"")</f>
        <v>carly.ziter@concordia.ca</v>
      </c>
      <c r="AE53" s="115" t="s">
        <v>405</v>
      </c>
      <c r="AF53" s="80">
        <f>IFERROR(VLOOKUP(AE53,'Lookup Data'!A:D,2,),"")</f>
        <v>10015954</v>
      </c>
      <c r="AG53" s="80" t="str">
        <f>IFERROR(VLOOKUP(AE53,'Lookup Data'!A:D,3,),"")</f>
        <v>Building, Civil and Environmental Engineering</v>
      </c>
      <c r="AH53" s="80" t="str">
        <f>IFERROR(VLOOKUP(AE53,'Lookup Data'!A:D,4,FALSE),"")</f>
        <v>fariborz.haghighat@concordia.ca</v>
      </c>
      <c r="AI53" s="115" t="s">
        <v>517</v>
      </c>
      <c r="AJ53" s="80">
        <f>IFERROR(VLOOKUP(AI53,'Lookup Data'!A:D,2,),"")</f>
        <v>10184323</v>
      </c>
      <c r="AK53" s="80" t="str">
        <f>IFERROR(VLOOKUP(AI53,'Lookup Data'!A:D,3,),"")</f>
        <v>Building, Civil and Environmental Engineering</v>
      </c>
      <c r="AL53" s="80" t="str">
        <f>IFERROR(VLOOKUP(AI53,'Lookup Data'!A:D,4,FALSE),"")</f>
        <v>ali.nazemi@concordia.ca</v>
      </c>
      <c r="AM53" s="56"/>
      <c r="AN53" s="53"/>
      <c r="AO53" s="53"/>
      <c r="AP53" s="53"/>
      <c r="AQ53" s="118" t="s">
        <v>518</v>
      </c>
      <c r="AR53" s="115" t="s">
        <v>519</v>
      </c>
      <c r="AS53" s="56"/>
      <c r="AT53" s="115" t="s">
        <v>520</v>
      </c>
      <c r="AU53" s="53"/>
      <c r="AV53" s="53"/>
      <c r="AW53" s="53"/>
      <c r="AX53" s="113" t="str">
        <f>IFERROR(VLOOKUP(D53,'Lookup Data'!N$2:O$35,2,),"")</f>
        <v>Building, Civil and Environmental Engineering</v>
      </c>
      <c r="AY53" s="116" t="str">
        <f>IFERROR(IF(VLOOKUP(AX53,'Lookup Data'!I$2:J$29,2,TRUE)="","",VLOOKUP(AX53,'Lookup Data'!I$2:J$29,2,TRUE)),"")</f>
        <v>Department of</v>
      </c>
      <c r="AZ53" s="116" t="str">
        <f>IFERROR(IF(VLOOKUP(AX53,'Lookup Data'!I$2:K$29,3,TRUE)="","",VLOOKUP(AX53,'Lookup Data'!I$2:K$29,3,TRUE)),"")</f>
        <v>Mohamed Ouf</v>
      </c>
      <c r="BA53" s="116" t="str">
        <f>IFERROR(IF(VLOOKUP(AX53,'Lookup Data'!I$2:M$29,5,TRUE)="","",VLOOKUP(AX53,'Lookup Data'!I$2:M$29,5,TRUE)),"")</f>
        <v/>
      </c>
      <c r="BB53" s="116" t="str">
        <f>IFERROR(IF(VLOOKUP(AX53,'Lookup Data'!I$2:L$29,4,TRUE)="","",VLOOKUP(AX53,'Lookup Data'!I$2:L$29,4,TRUE)),"")</f>
        <v>Gina Cody School of Engineering and Computer Science</v>
      </c>
      <c r="BC53" s="116" t="str">
        <f ca="1">IFERROR(VLOOKUP(BB53,'Lookup Data'!F$2:'Lookup Data'!F$6:G646,2,),"")</f>
        <v>Mourad Debbabi</v>
      </c>
      <c r="BD53" s="103">
        <f>(E53-7)</f>
        <v>45544</v>
      </c>
      <c r="BE53" s="119" t="str">
        <f>CONCATENATE(P53,"; ",U53,"; ",Z53,"; ",AD53,"; ",AH53,"; ",AL53,"; ",AS53,"; ",AP53)</f>
        <v xml:space="preserve">leon.wang@concordia.ca; ; ; carly.ziter@concordia.ca; fariborz.haghighat@concordia.ca; ali.nazemi@concordia.ca; ; </v>
      </c>
    </row>
    <row r="54" spans="1:57" ht="15" customHeight="1">
      <c r="A54" s="53" t="s">
        <v>57</v>
      </c>
      <c r="B54" s="61" t="s">
        <v>521</v>
      </c>
      <c r="C54" s="61" t="s">
        <v>522</v>
      </c>
      <c r="D54" s="61" t="s">
        <v>523</v>
      </c>
      <c r="E54" s="51">
        <v>45551</v>
      </c>
      <c r="F54" s="63">
        <v>0.54166666666666663</v>
      </c>
      <c r="G54" s="61" t="s">
        <v>524</v>
      </c>
      <c r="H54" s="115" t="s">
        <v>525</v>
      </c>
      <c r="I54" s="80">
        <f>IFERROR(VLOOKUP(H54,'Lookup Data'!A:D,2,FALSE),"")</f>
        <v>10136999</v>
      </c>
      <c r="J54" s="116" t="str">
        <f>IFERROR(VLOOKUP(H54,'Lookup Data'!A:D,3,FALSE),"")</f>
        <v>Mathematics and Statistics</v>
      </c>
      <c r="K54" s="116" t="str">
        <f>IFERROR(VLOOKUP(H54,'Lookup Data'!A:D,4,FALSE),"")</f>
        <v>patrice.gaillardetz@concordia.ca</v>
      </c>
      <c r="L54" s="115" t="s">
        <v>526</v>
      </c>
      <c r="M54" s="80" t="str">
        <f>IFERROR(VLOOKUP(L54,'Lookup Data'!A:B,2,),"")</f>
        <v/>
      </c>
      <c r="N54" s="53"/>
      <c r="O54" s="80" t="str">
        <f>IFERROR(VLOOKUP(L54,'Lookup Data'!A:D,3,FALSE),"")</f>
        <v/>
      </c>
      <c r="P54" s="117" t="str">
        <f>IFERROR(VLOOKUP(L54,'Lookup Data'!A:D,4,FALSE),"")</f>
        <v/>
      </c>
      <c r="Q54" s="56"/>
      <c r="R54" s="80" t="str">
        <f>IFERROR(VLOOKUP(Q54,'Lookup Data'!A:D,2,FALSE),"")</f>
        <v/>
      </c>
      <c r="S54" s="116" t="str">
        <f>IF(N54="Co-Supervisor","Co-Supervisor","")</f>
        <v/>
      </c>
      <c r="T54" s="80" t="str">
        <f>IFERROR(VLOOKUP(Q54,'Lookup Data'!A:D,3,FALSE),"")</f>
        <v/>
      </c>
      <c r="U54" s="80" t="str">
        <f>IFERROR(VLOOKUP(Q54,'Lookup Data'!A:D,4,FALSE),"")</f>
        <v/>
      </c>
      <c r="V54" s="54"/>
      <c r="W54" s="53"/>
      <c r="X54" s="53"/>
      <c r="Y54" s="53"/>
      <c r="Z54" s="53"/>
      <c r="AA54" s="115" t="s">
        <v>527</v>
      </c>
      <c r="AB54" s="80">
        <f>IFERROR(VLOOKUP(AA54,'Lookup Data'!A:B,2,),"")</f>
        <v>22834227</v>
      </c>
      <c r="AC54" s="80" t="str">
        <f>IFERROR(VLOOKUP(AA54,'Lookup Data'!A:D,3,),"")</f>
        <v>History</v>
      </c>
      <c r="AD54" s="80" t="str">
        <f>IFERROR(VLOOKUP(AA54,'Lookup Data'!A:D,4,FALSE),"")</f>
        <v>gavin.taylor@concordia.ca</v>
      </c>
      <c r="AE54" s="115" t="s">
        <v>528</v>
      </c>
      <c r="AF54" s="80" t="str">
        <f>IFERROR(VLOOKUP(AE54,'Lookup Data'!A:D,2,),"")</f>
        <v/>
      </c>
      <c r="AG54" s="80" t="str">
        <f>IFERROR(VLOOKUP(AE54,'Lookup Data'!A:D,3,),"")</f>
        <v/>
      </c>
      <c r="AH54" s="80" t="str">
        <f>IFERROR(VLOOKUP(AE54,'Lookup Data'!A:D,4,FALSE),"")</f>
        <v/>
      </c>
      <c r="AI54" s="115" t="s">
        <v>529</v>
      </c>
      <c r="AJ54" s="80" t="str">
        <f>IFERROR(VLOOKUP(AI54,'Lookup Data'!A:D,2,),"")</f>
        <v/>
      </c>
      <c r="AK54" s="80" t="str">
        <f>IFERROR(VLOOKUP(AI54,'Lookup Data'!A:D,3,),"")</f>
        <v/>
      </c>
      <c r="AL54" s="80" t="str">
        <f>IFERROR(VLOOKUP(AI54,'Lookup Data'!A:D,4,FALSE),"")</f>
        <v/>
      </c>
      <c r="AM54" s="56"/>
      <c r="AN54" s="53"/>
      <c r="AO54" s="53"/>
      <c r="AP54" s="53"/>
      <c r="AQ54" s="118" t="s">
        <v>530</v>
      </c>
      <c r="AR54" s="115" t="s">
        <v>531</v>
      </c>
      <c r="AS54" s="56"/>
      <c r="AT54" s="115" t="s">
        <v>532</v>
      </c>
      <c r="AU54" s="53"/>
      <c r="AV54" s="53"/>
      <c r="AW54" s="53"/>
      <c r="AX54" s="113" t="str">
        <f>IFERROR(VLOOKUP(D54,'Lookup Data'!N$2:O$35,2,),"")</f>
        <v>Geography, Planning and Environment Studies</v>
      </c>
      <c r="AY54" s="116" t="str">
        <f>IFERROR(IF(VLOOKUP(AX54,'Lookup Data'!I$2:J$29,2,TRUE)="","",VLOOKUP(AX54,'Lookup Data'!I$2:J$29,2,TRUE)),"")</f>
        <v>Department of</v>
      </c>
      <c r="AZ54" s="116" t="str">
        <f>IFERROR(IF(VLOOKUP(AX54,'Lookup Data'!I$2:K$29,3,TRUE)="","",VLOOKUP(AX54,'Lookup Data'!I$2:K$29,3,TRUE)),"")</f>
        <v>Pascale Biron</v>
      </c>
      <c r="BA54" s="116" t="str">
        <f>IFERROR(IF(VLOOKUP(AX54,'Lookup Data'!I$2:M$29,5,TRUE)="","",VLOOKUP(AX54,'Lookup Data'!I$2:M$29,5,TRUE)),"")</f>
        <v/>
      </c>
      <c r="BB54" s="116" t="str">
        <f>IFERROR(IF(VLOOKUP(AX54,'Lookup Data'!I$2:L$29,4,TRUE)="","",VLOOKUP(AX54,'Lookup Data'!I$2:L$29,4,TRUE)),"")</f>
        <v>Faculty of Arts and Science</v>
      </c>
      <c r="BC54" s="116" t="str">
        <f ca="1">IFERROR(VLOOKUP(BB54,'Lookup Data'!F$2:'Lookup Data'!F$6:G647,2,),"")</f>
        <v>Pascale Sicotte</v>
      </c>
      <c r="BD54" s="103">
        <f>(E54-7)</f>
        <v>45544</v>
      </c>
      <c r="BE54" s="119" t="str">
        <f>CONCATENATE(P54,"; ",U54,"; ",Z54,"; ",AD54,"; ",AH54,"; ",AL54,"; ",AS54,"; ",AP54)</f>
        <v xml:space="preserve">; ; ; gavin.taylor@concordia.ca; ; ; ; </v>
      </c>
    </row>
    <row r="55" spans="1:57" ht="15" customHeight="1">
      <c r="A55" s="53" t="s">
        <v>57</v>
      </c>
      <c r="B55" s="61" t="s">
        <v>533</v>
      </c>
      <c r="C55" s="61" t="s">
        <v>534</v>
      </c>
      <c r="D55" s="61" t="s">
        <v>535</v>
      </c>
      <c r="E55" s="51">
        <v>45551</v>
      </c>
      <c r="F55" s="63">
        <v>0.58333333333333337</v>
      </c>
      <c r="G55" s="61" t="s">
        <v>536</v>
      </c>
      <c r="H55" s="115" t="s">
        <v>537</v>
      </c>
      <c r="I55" s="80" t="str">
        <f>IFERROR(VLOOKUP(H55,'Lookup Data'!A:D,2,FALSE),"")</f>
        <v>10022705</v>
      </c>
      <c r="J55" s="116">
        <f>IFERROR(VLOOKUP(H55,'Lookup Data'!A:D,3,FALSE),"")</f>
        <v>0</v>
      </c>
      <c r="K55" s="116">
        <f>IFERROR(VLOOKUP(H55,'Lookup Data'!A:D,4,FALSE),"")</f>
        <v>0</v>
      </c>
      <c r="L55" s="115" t="s">
        <v>538</v>
      </c>
      <c r="M55" s="80">
        <f>IFERROR(VLOOKUP(L55,'Lookup Data'!A:B,2,),"")</f>
        <v>10150356</v>
      </c>
      <c r="N55" s="53"/>
      <c r="O55" s="80" t="str">
        <f>IFERROR(VLOOKUP(L55,'Lookup Data'!A:D,3,FALSE),"")</f>
        <v>Mel Hoppenheim School of Cinema</v>
      </c>
      <c r="P55" s="117" t="str">
        <f>IFERROR(VLOOKUP(L55,'Lookup Data'!A:D,4,FALSE),"")</f>
        <v>marc.steinberg@concordia.ca</v>
      </c>
      <c r="Q55" s="56"/>
      <c r="R55" s="80" t="str">
        <f>IFERROR(VLOOKUP(Q55,'Lookup Data'!A:D,2,FALSE),"")</f>
        <v/>
      </c>
      <c r="S55" s="116" t="str">
        <f>IF(N55="Co-Supervisor","Co-Supervisor","")</f>
        <v/>
      </c>
      <c r="T55" s="80" t="str">
        <f>IFERROR(VLOOKUP(Q55,'Lookup Data'!A:D,3,FALSE),"")</f>
        <v/>
      </c>
      <c r="U55" s="80" t="str">
        <f>IFERROR(VLOOKUP(Q55,'Lookup Data'!A:D,4,FALSE),"")</f>
        <v/>
      </c>
      <c r="V55" s="54"/>
      <c r="W55" s="53"/>
      <c r="X55" s="53"/>
      <c r="Y55" s="53"/>
      <c r="Z55" s="53"/>
      <c r="AA55" s="115" t="s">
        <v>539</v>
      </c>
      <c r="AB55" s="80">
        <f>IFERROR(VLOOKUP(AA55,'Lookup Data'!A:B,2,),"")</f>
        <v>21667815</v>
      </c>
      <c r="AC55" s="80" t="str">
        <f>IFERROR(VLOOKUP(AA55,'Lookup Data'!A:D,3,),"")</f>
        <v>Communication Studies</v>
      </c>
      <c r="AD55" s="80" t="str">
        <f>IFERROR(VLOOKUP(AA55,'Lookup Data'!A:D,4,FALSE),"")</f>
        <v>C.Acland@concordia.ca</v>
      </c>
      <c r="AE55" s="115" t="s">
        <v>116</v>
      </c>
      <c r="AF55" s="80">
        <f>IFERROR(VLOOKUP(AE55,'Lookup Data'!A:D,2,),"")</f>
        <v>20865389</v>
      </c>
      <c r="AG55" s="80" t="str">
        <f>IFERROR(VLOOKUP(AE55,'Lookup Data'!A:D,3,),"")</f>
        <v>Mel Hoppenheim School of Cinema</v>
      </c>
      <c r="AH55" s="80" t="str">
        <f>IFERROR(VLOOKUP(AE55,'Lookup Data'!A:D,4,FALSE),"")</f>
        <v>masha.salazkina@concordia.ca</v>
      </c>
      <c r="AI55" s="115" t="s">
        <v>540</v>
      </c>
      <c r="AJ55" s="80">
        <f>IFERROR(VLOOKUP(AI55,'Lookup Data'!A:D,2,),"")</f>
        <v>10178810</v>
      </c>
      <c r="AK55" s="80" t="str">
        <f>IFERROR(VLOOKUP(AI55,'Lookup Data'!A:D,3,),"")</f>
        <v>Mel Hoppenheim School of Cinema</v>
      </c>
      <c r="AL55" s="80" t="str">
        <f>IFERROR(VLOOKUP(AI55,'Lookup Data'!A:D,4,FALSE),"")</f>
        <v>joshua.neves@concordia.ca</v>
      </c>
      <c r="AM55" s="56"/>
      <c r="AN55" s="53"/>
      <c r="AO55" s="53"/>
      <c r="AP55" s="53"/>
      <c r="AQ55" s="118" t="s">
        <v>541</v>
      </c>
      <c r="AR55" s="115" t="s">
        <v>542</v>
      </c>
      <c r="AS55" s="56"/>
      <c r="AT55" s="115" t="s">
        <v>357</v>
      </c>
      <c r="AU55" s="53"/>
      <c r="AV55" s="53"/>
      <c r="AW55" s="53"/>
      <c r="AX55" s="113" t="str">
        <f>IFERROR(VLOOKUP(D55,'Lookup Data'!N$2:O$35,2,),"")</f>
        <v>Mel Hoppeinheim Schoool of Cinema</v>
      </c>
      <c r="AY55" s="116" t="str">
        <f>IFERROR(IF(VLOOKUP(AX55,'Lookup Data'!I$2:J$29,2,TRUE)="","",VLOOKUP(AX55,'Lookup Data'!I$2:J$29,2,TRUE)),"")</f>
        <v/>
      </c>
      <c r="AZ55" s="116" t="str">
        <f>IFERROR(IF(VLOOKUP(AX55,'Lookup Data'!I$2:K$29,3,TRUE)="","",VLOOKUP(AX55,'Lookup Data'!I$2:K$29,3,TRUE)),"")</f>
        <v>Joshua Neves</v>
      </c>
      <c r="BA55" s="116" t="str">
        <f>IFERROR(IF(VLOOKUP(AX55,'Lookup Data'!I$2:M$29,5,TRUE)="","",VLOOKUP(AX55,'Lookup Data'!I$2:M$29,5,TRUE)),"")</f>
        <v/>
      </c>
      <c r="BB55" s="116" t="str">
        <f>IFERROR(IF(VLOOKUP(AX55,'Lookup Data'!I$2:L$29,4,TRUE)="","",VLOOKUP(AX55,'Lookup Data'!I$2:L$29,4,TRUE)),"")</f>
        <v>Faculty of Fine Arts</v>
      </c>
      <c r="BC55" s="116" t="str">
        <f ca="1">IFERROR(VLOOKUP(BB55,'Lookup Data'!F$2:'Lookup Data'!F$6:G645,2,),"")</f>
        <v>Annie Gérin</v>
      </c>
      <c r="BD55" s="103">
        <f>(E55-7)</f>
        <v>45544</v>
      </c>
      <c r="BE55" s="119" t="str">
        <f>CONCATENATE(P55,"; ",U55,"; ",Z55,"; ",AD55,"; ",AH55,"; ",AL55,"; ",AS55,"; ",AP55)</f>
        <v xml:space="preserve">marc.steinberg@concordia.ca; ; ; C.Acland@concordia.ca; masha.salazkina@concordia.ca; joshua.neves@concordia.ca; ; </v>
      </c>
    </row>
    <row r="56" spans="1:57" ht="15" customHeight="1">
      <c r="A56" s="53" t="s">
        <v>57</v>
      </c>
      <c r="B56" s="61" t="s">
        <v>543</v>
      </c>
      <c r="C56" s="61" t="s">
        <v>544</v>
      </c>
      <c r="D56" s="61" t="s">
        <v>514</v>
      </c>
      <c r="E56" s="51">
        <v>45552</v>
      </c>
      <c r="F56" s="63">
        <v>0.375</v>
      </c>
      <c r="G56" s="61" t="s">
        <v>545</v>
      </c>
      <c r="H56" s="115" t="s">
        <v>546</v>
      </c>
      <c r="I56" s="80">
        <f>IFERROR(VLOOKUP(H56,'Lookup Data'!A:D,2,FALSE),"")</f>
        <v>20644013</v>
      </c>
      <c r="J56" s="116" t="str">
        <f>IFERROR(VLOOKUP(H56,'Lookup Data'!A:D,3,FALSE),"")</f>
        <v>Mechanical, Industrial and Aerospace Engineering</v>
      </c>
      <c r="K56" s="116" t="str">
        <f>IFERROR(VLOOKUP(H56,'Lookup Data'!A:D,4,FALSE),"")</f>
        <v>lyes.kadem@concordia.ca</v>
      </c>
      <c r="L56" s="115" t="s">
        <v>547</v>
      </c>
      <c r="M56" s="80" t="str">
        <f>IFERROR(VLOOKUP(L56,'Lookup Data'!A:B,2,),"")</f>
        <v>10026859</v>
      </c>
      <c r="N56" s="53"/>
      <c r="O56" s="80" t="str">
        <f>IFERROR(VLOOKUP(L56,'Lookup Data'!A:D,3,FALSE),"")</f>
        <v>Building, Civil and Environmental Engineering</v>
      </c>
      <c r="P56" s="117" t="str">
        <f>IFERROR(VLOOKUP(L56,'Lookup Data'!A:D,4,FALSE),"")</f>
        <v>osama.moselhi@concordia.ca</v>
      </c>
      <c r="Q56" s="56"/>
      <c r="R56" s="80" t="str">
        <f>IFERROR(VLOOKUP(Q56,'Lookup Data'!A:D,2,FALSE),"")</f>
        <v/>
      </c>
      <c r="S56" s="116" t="str">
        <f>IF(N56="Co-Supervisor","Co-Supervisor","")</f>
        <v/>
      </c>
      <c r="T56" s="80" t="str">
        <f>IFERROR(VLOOKUP(Q56,'Lookup Data'!A:D,3,FALSE),"")</f>
        <v/>
      </c>
      <c r="U56" s="80" t="str">
        <f>IFERROR(VLOOKUP(Q56,'Lookup Data'!A:D,4,FALSE),"")</f>
        <v/>
      </c>
      <c r="V56" s="54"/>
      <c r="W56" s="53"/>
      <c r="X56" s="53"/>
      <c r="Y56" s="53"/>
      <c r="Z56" s="53"/>
      <c r="AA56" s="115" t="s">
        <v>548</v>
      </c>
      <c r="AB56" s="80">
        <f>IFERROR(VLOOKUP(AA56,'Lookup Data'!A:B,2,),"")</f>
        <v>22275414</v>
      </c>
      <c r="AC56" s="80" t="str">
        <f>IFERROR(VLOOKUP(AA56,'Lookup Data'!A:D,3,),"")</f>
        <v>Concordia Institute for Information and Systems Engineering</v>
      </c>
      <c r="AD56" s="80" t="str">
        <f>IFERROR(VLOOKUP(AA56,'Lookup Data'!A:D,4,FALSE),"")</f>
        <v>amin.hammad@concordia.ca</v>
      </c>
      <c r="AE56" s="115" t="s">
        <v>549</v>
      </c>
      <c r="AF56" s="80">
        <f>IFERROR(VLOOKUP(AE56,'Lookup Data'!A:D,2,),"")</f>
        <v>10189431</v>
      </c>
      <c r="AG56" s="80" t="str">
        <f>IFERROR(VLOOKUP(AE56,'Lookup Data'!A:D,3,),"")</f>
        <v>Building, Civil and Environmental Engineering</v>
      </c>
      <c r="AH56" s="80" t="str">
        <f>IFERROR(VLOOKUP(AE56,'Lookup Data'!A:D,4,FALSE),"")</f>
        <v>mazdak.nikbakht@concordia.ca</v>
      </c>
      <c r="AI56" s="115" t="s">
        <v>550</v>
      </c>
      <c r="AJ56" s="80">
        <f>IFERROR(VLOOKUP(AI56,'Lookup Data'!A:D,2,),"")</f>
        <v>10189430</v>
      </c>
      <c r="AK56" s="80" t="str">
        <f>IFERROR(VLOOKUP(AI56,'Lookup Data'!A:D,3,),"")</f>
        <v>Building, Civil and Environmental Engineering</v>
      </c>
      <c r="AL56" s="80" t="str">
        <f>IFERROR(VLOOKUP(AI56,'Lookup Data'!A:D,4,FALSE),"")</f>
        <v>sanghyeok.han@concordia.ca</v>
      </c>
      <c r="AM56" s="56"/>
      <c r="AN56" s="53"/>
      <c r="AO56" s="53"/>
      <c r="AP56" s="53"/>
      <c r="AQ56" s="118" t="s">
        <v>551</v>
      </c>
      <c r="AR56" s="115" t="s">
        <v>141</v>
      </c>
      <c r="AS56" s="56"/>
      <c r="AT56" s="115" t="s">
        <v>552</v>
      </c>
      <c r="AU56" s="53"/>
      <c r="AV56" s="53"/>
      <c r="AW56" s="53"/>
      <c r="AX56" s="113" t="str">
        <f>IFERROR(VLOOKUP(D56,'Lookup Data'!N$2:O$35,2,),"")</f>
        <v>Building, Civil and Environmental Engineering</v>
      </c>
      <c r="AY56" s="116" t="str">
        <f>IFERROR(IF(VLOOKUP(AX56,'Lookup Data'!I$2:J$29,2,TRUE)="","",VLOOKUP(AX56,'Lookup Data'!I$2:J$29,2,TRUE)),"")</f>
        <v>Department of</v>
      </c>
      <c r="AZ56" s="116" t="str">
        <f>IFERROR(IF(VLOOKUP(AX56,'Lookup Data'!I$2:K$29,3,TRUE)="","",VLOOKUP(AX56,'Lookup Data'!I$2:K$29,3,TRUE)),"")</f>
        <v>Mohamed Ouf</v>
      </c>
      <c r="BA56" s="116" t="str">
        <f>IFERROR(IF(VLOOKUP(AX56,'Lookup Data'!I$2:M$29,5,TRUE)="","",VLOOKUP(AX56,'Lookup Data'!I$2:M$29,5,TRUE)),"")</f>
        <v/>
      </c>
      <c r="BB56" s="116" t="str">
        <f>IFERROR(IF(VLOOKUP(AX56,'Lookup Data'!I$2:L$29,4,TRUE)="","",VLOOKUP(AX56,'Lookup Data'!I$2:L$29,4,TRUE)),"")</f>
        <v>Gina Cody School of Engineering and Computer Science</v>
      </c>
      <c r="BC56" s="116" t="str">
        <f ca="1">IFERROR(VLOOKUP(BB56,'Lookup Data'!F$2:'Lookup Data'!F$6:G651,2,),"")</f>
        <v>Mourad Debbabi</v>
      </c>
      <c r="BD56" s="103">
        <f>(E56-7)</f>
        <v>45545</v>
      </c>
      <c r="BE56" s="119" t="str">
        <f>CONCATENATE(P56,"; ",U56,"; ",Z56,"; ",AD56,"; ",AH56,"; ",AL56,"; ",AS56,"; ",AP56)</f>
        <v xml:space="preserve">osama.moselhi@concordia.ca; ; ; amin.hammad@concordia.ca; mazdak.nikbakht@concordia.ca; sanghyeok.han@concordia.ca; ; </v>
      </c>
    </row>
    <row r="57" spans="1:57" ht="15" customHeight="1">
      <c r="A57" s="53" t="s">
        <v>57</v>
      </c>
      <c r="B57" s="61" t="s">
        <v>553</v>
      </c>
      <c r="C57" s="61" t="s">
        <v>554</v>
      </c>
      <c r="D57" s="61" t="s">
        <v>233</v>
      </c>
      <c r="E57" s="51">
        <v>45558</v>
      </c>
      <c r="F57" s="63">
        <v>0.41666666666666669</v>
      </c>
      <c r="G57" s="61" t="s">
        <v>555</v>
      </c>
      <c r="H57" s="115" t="s">
        <v>556</v>
      </c>
      <c r="I57" s="80" t="str">
        <f>IFERROR(VLOOKUP(H57,'Lookup Data'!A:D,2,FALSE),"")</f>
        <v/>
      </c>
      <c r="J57" s="116" t="str">
        <f>IFERROR(VLOOKUP(H57,'Lookup Data'!A:D,3,FALSE),"")</f>
        <v/>
      </c>
      <c r="K57" s="53"/>
      <c r="L57" s="115" t="s">
        <v>483</v>
      </c>
      <c r="M57" s="80">
        <f>IFERROR(VLOOKUP(L57,'Lookup Data'!A:B,2,),"")</f>
        <v>10083167</v>
      </c>
      <c r="N57" s="53"/>
      <c r="O57" s="80" t="str">
        <f>IFERROR(VLOOKUP(L57,'Lookup Data'!A:D,3,FALSE),"")</f>
        <v>Mechanical, Industrial and Aerospace Engineering</v>
      </c>
      <c r="P57" s="78"/>
      <c r="Q57" s="56"/>
      <c r="R57" s="80" t="str">
        <f>IFERROR(VLOOKUP(Q57,'Lookup Data'!A:D,2,FALSE),"")</f>
        <v/>
      </c>
      <c r="S57" s="53"/>
      <c r="T57" s="80" t="str">
        <f>IFERROR(VLOOKUP(Q57,'Lookup Data'!A:D,3,FALSE),"")</f>
        <v/>
      </c>
      <c r="U57" s="53"/>
      <c r="V57" s="54"/>
      <c r="W57" s="53"/>
      <c r="X57" s="53"/>
      <c r="Y57" s="53"/>
      <c r="Z57" s="53"/>
      <c r="AA57" s="115" t="s">
        <v>405</v>
      </c>
      <c r="AB57" s="80">
        <f>IFERROR(VLOOKUP(AA57,'Lookup Data'!A:B,2,),"")</f>
        <v>10015954</v>
      </c>
      <c r="AC57" s="80" t="str">
        <f>IFERROR(VLOOKUP(AA57,'Lookup Data'!A:D,3,),"")</f>
        <v>Building, Civil and Environmental Engineering</v>
      </c>
      <c r="AD57" s="53"/>
      <c r="AE57" s="115" t="s">
        <v>557</v>
      </c>
      <c r="AF57" s="80">
        <f>IFERROR(VLOOKUP(AE57,'Lookup Data'!A:D,2,),"")</f>
        <v>10175923</v>
      </c>
      <c r="AG57" s="80" t="str">
        <f>IFERROR(VLOOKUP(AE57,'Lookup Data'!A:D,3,),"")</f>
        <v>Mechanical, Industrial and Aerospace Engineering</v>
      </c>
      <c r="AH57" s="53"/>
      <c r="AI57" s="115" t="s">
        <v>558</v>
      </c>
      <c r="AJ57" s="80">
        <f>IFERROR(VLOOKUP(AI57,'Lookup Data'!A:D,2,),"")</f>
        <v>10193687</v>
      </c>
      <c r="AK57" s="80" t="str">
        <f>IFERROR(VLOOKUP(AI57,'Lookup Data'!A:D,3,),"")</f>
        <v>Mechanical, Industrial and Aerospace Engineering</v>
      </c>
      <c r="AL57" s="53"/>
      <c r="AM57" s="56"/>
      <c r="AN57" s="53"/>
      <c r="AO57" s="53"/>
      <c r="AP57" s="53"/>
      <c r="AQ57" s="118" t="s">
        <v>559</v>
      </c>
      <c r="AR57" s="115" t="s">
        <v>233</v>
      </c>
      <c r="AS57" s="56"/>
      <c r="AT57" s="115" t="s">
        <v>560</v>
      </c>
      <c r="AU57" s="53"/>
      <c r="AV57" s="53"/>
      <c r="AW57" s="53"/>
      <c r="AX57" s="113" t="str">
        <f>IFERROR(VLOOKUP(D57,'Lookup Data'!N$2:O$35,2,),"")</f>
        <v>Mechanical, Industrial and Aerospace Engineering</v>
      </c>
      <c r="AY57" s="116" t="str">
        <f>IFERROR(IF(VLOOKUP(AX57,'Lookup Data'!I$2:J$29,2,TRUE)="","",VLOOKUP(AX57,'Lookup Data'!I$2:J$29,2,TRUE)),"")</f>
        <v>Department of</v>
      </c>
      <c r="AZ57" s="116" t="str">
        <f>IFERROR(IF(VLOOKUP(AX57,'Lookup Data'!I$2:K$29,3,TRUE)="","",VLOOKUP(AX57,'Lookup Data'!I$2:K$29,3,TRUE)),"")</f>
        <v>Ramin Sedaghati</v>
      </c>
      <c r="BA57" s="53"/>
      <c r="BB57" s="116" t="str">
        <f>IFERROR(IF(VLOOKUP(AX57,'Lookup Data'!I$2:L$29,4,TRUE)="","",VLOOKUP(AX57,'Lookup Data'!I$2:L$29,4,TRUE)),"")</f>
        <v>Gina Cody School of Engineering and Computer Science</v>
      </c>
      <c r="BC57" s="116" t="str">
        <f ca="1">IFERROR(VLOOKUP(BB57,'Lookup Data'!F$2:'Lookup Data'!F$6:G652,2,),"")</f>
        <v>Mourad Debbabi</v>
      </c>
      <c r="BD57" s="103">
        <f>(E57-7)</f>
        <v>45551</v>
      </c>
      <c r="BE57" s="53"/>
    </row>
    <row r="58" spans="1:57" ht="15" customHeight="1">
      <c r="A58" s="53" t="s">
        <v>57</v>
      </c>
      <c r="B58" s="61" t="s">
        <v>561</v>
      </c>
      <c r="C58" s="61" t="s">
        <v>562</v>
      </c>
      <c r="D58" s="61" t="s">
        <v>60</v>
      </c>
      <c r="E58" s="51">
        <v>45560</v>
      </c>
      <c r="F58" s="63">
        <v>0.375</v>
      </c>
      <c r="G58" s="61" t="s">
        <v>61</v>
      </c>
      <c r="H58" s="115" t="s">
        <v>563</v>
      </c>
      <c r="I58" s="80">
        <f>IFERROR(VLOOKUP(H58,'Lookup Data'!A:D,2,FALSE),"")</f>
        <v>24922034</v>
      </c>
      <c r="J58" s="116" t="str">
        <f>IFERROR(VLOOKUP(H58,'Lookup Data'!A:D,3,FALSE),"")</f>
        <v>Health, Kinesiology and Applied Physiology</v>
      </c>
      <c r="K58" s="53"/>
      <c r="L58" s="115" t="s">
        <v>564</v>
      </c>
      <c r="M58" s="80" t="str">
        <f>IFERROR(VLOOKUP(L58,'Lookup Data'!A:B,2,),"")</f>
        <v/>
      </c>
      <c r="N58" s="53"/>
      <c r="O58" s="80" t="str">
        <f>IFERROR(VLOOKUP(L58,'Lookup Data'!A:D,3,FALSE),"")</f>
        <v/>
      </c>
      <c r="P58" s="78"/>
      <c r="Q58" s="56"/>
      <c r="R58" s="80" t="str">
        <f>IFERROR(VLOOKUP(Q58,'Lookup Data'!A:D,2,FALSE),"")</f>
        <v/>
      </c>
      <c r="S58" s="53"/>
      <c r="T58" s="80" t="str">
        <f>IFERROR(VLOOKUP(Q58,'Lookup Data'!A:D,3,FALSE),"")</f>
        <v/>
      </c>
      <c r="U58" s="53"/>
      <c r="V58" s="54"/>
      <c r="W58" s="53"/>
      <c r="X58" s="53"/>
      <c r="Y58" s="53"/>
      <c r="Z58" s="53"/>
      <c r="AA58" s="115" t="s">
        <v>565</v>
      </c>
      <c r="AB58" s="80">
        <f>IFERROR(VLOOKUP(AA58,'Lookup Data'!A:B,2,),"")</f>
        <v>10215880</v>
      </c>
      <c r="AC58" s="80" t="str">
        <f>IFERROR(VLOOKUP(AA58,'Lookup Data'!A:D,3,),"")</f>
        <v>Electrical and Computer Engineering</v>
      </c>
      <c r="AD58" s="53"/>
      <c r="AE58" s="115" t="s">
        <v>417</v>
      </c>
      <c r="AF58" s="80" t="str">
        <f>IFERROR(VLOOKUP(AE58,'Lookup Data'!A:D,2,),"")</f>
        <v>10002054</v>
      </c>
      <c r="AG58" s="80" t="str">
        <f>IFERROR(VLOOKUP(AE58,'Lookup Data'!A:D,3,),"")</f>
        <v>Psychology</v>
      </c>
      <c r="AH58" s="53"/>
      <c r="AI58" s="115" t="s">
        <v>566</v>
      </c>
      <c r="AJ58" s="80">
        <f>IFERROR(VLOOKUP(AI58,'Lookup Data'!A:D,2,),"")</f>
        <v>10164377</v>
      </c>
      <c r="AK58" s="80" t="str">
        <f>IFERROR(VLOOKUP(AI58,'Lookup Data'!A:D,3,),"")</f>
        <v>Psychology</v>
      </c>
      <c r="AL58" s="53"/>
      <c r="AM58" s="56"/>
      <c r="AN58" s="53"/>
      <c r="AO58" s="53"/>
      <c r="AP58" s="53"/>
      <c r="AQ58" s="118" t="s">
        <v>567</v>
      </c>
      <c r="AR58" s="115" t="s">
        <v>568</v>
      </c>
      <c r="AS58" s="56"/>
      <c r="AT58" s="115" t="s">
        <v>569</v>
      </c>
      <c r="AU58" s="53"/>
      <c r="AV58" s="53"/>
      <c r="AW58" s="53"/>
      <c r="AX58" s="113" t="str">
        <f>IFERROR(VLOOKUP(D58,'Lookup Data'!N$2:O$35,2,),"")</f>
        <v>Psychology</v>
      </c>
      <c r="AY58" s="116" t="str">
        <f>IFERROR(IF(VLOOKUP(AX58,'Lookup Data'!I$2:J$29,2,TRUE)="","",VLOOKUP(AX58,'Lookup Data'!I$2:J$29,2,TRUE)),"")</f>
        <v>Department of</v>
      </c>
      <c r="AZ58" s="116" t="str">
        <f>IFERROR(IF(VLOOKUP(AX58,'Lookup Data'!I$2:K$29,3,TRUE)="","",VLOOKUP(AX58,'Lookup Data'!I$2:K$29,3,TRUE)),"")</f>
        <v>Andrew Chapman</v>
      </c>
      <c r="BA58" s="53"/>
      <c r="BB58" s="116" t="str">
        <f>IFERROR(IF(VLOOKUP(AX58,'Lookup Data'!I$2:L$29,4,TRUE)="","",VLOOKUP(AX58,'Lookup Data'!I$2:L$29,4,TRUE)),"")</f>
        <v>Faculty of Arts and Science</v>
      </c>
      <c r="BC58" s="116" t="str">
        <f ca="1">IFERROR(VLOOKUP(BB58,'Lookup Data'!F$2:'Lookup Data'!F$6:G653,2,),"")</f>
        <v>Pascale Sicotte</v>
      </c>
      <c r="BD58" s="103">
        <f>(E58-7)</f>
        <v>45553</v>
      </c>
      <c r="BE58" s="53"/>
    </row>
    <row r="59" spans="1:57" ht="15" customHeight="1">
      <c r="A59" s="53" t="s">
        <v>57</v>
      </c>
      <c r="B59" s="61" t="s">
        <v>570</v>
      </c>
      <c r="C59" s="61" t="s">
        <v>571</v>
      </c>
      <c r="D59" s="61" t="s">
        <v>572</v>
      </c>
      <c r="E59" s="51">
        <v>45560</v>
      </c>
      <c r="F59" s="63">
        <v>0.41666666666666669</v>
      </c>
      <c r="G59" s="61" t="s">
        <v>573</v>
      </c>
      <c r="H59" s="115" t="s">
        <v>574</v>
      </c>
      <c r="I59" s="80">
        <f>IFERROR(VLOOKUP(H59,'Lookup Data'!A:D,2,FALSE),"")</f>
        <v>10136651</v>
      </c>
      <c r="J59" s="116" t="str">
        <f>IFERROR(VLOOKUP(H59,'Lookup Data'!A:D,3,FALSE),"")</f>
        <v>Economics</v>
      </c>
      <c r="K59" s="53"/>
      <c r="L59" s="115" t="s">
        <v>575</v>
      </c>
      <c r="M59" s="80">
        <f>IFERROR(VLOOKUP(L59,'Lookup Data'!A:B,2,),"")</f>
        <v>10108275</v>
      </c>
      <c r="N59" s="53"/>
      <c r="O59" s="80" t="str">
        <f>IFERROR(VLOOKUP(L59,'Lookup Data'!A:D,3,FALSE),"")</f>
        <v>Economics</v>
      </c>
      <c r="P59" s="78"/>
      <c r="Q59" s="56"/>
      <c r="R59" s="80" t="str">
        <f>IFERROR(VLOOKUP(Q59,'Lookup Data'!A:D,2,FALSE),"")</f>
        <v/>
      </c>
      <c r="S59" s="53"/>
      <c r="T59" s="80" t="str">
        <f>IFERROR(VLOOKUP(Q59,'Lookup Data'!A:D,3,FALSE),"")</f>
        <v/>
      </c>
      <c r="U59" s="53"/>
      <c r="V59" s="54"/>
      <c r="W59" s="53"/>
      <c r="X59" s="53"/>
      <c r="Y59" s="53"/>
      <c r="Z59" s="53"/>
      <c r="AA59" s="115" t="s">
        <v>576</v>
      </c>
      <c r="AB59" s="80">
        <f>IFERROR(VLOOKUP(AA59,'Lookup Data'!A:B,2,),"")</f>
        <v>10109057</v>
      </c>
      <c r="AC59" s="80" t="str">
        <f>IFERROR(VLOOKUP(AA59,'Lookup Data'!A:D,3,),"")</f>
        <v>Economics</v>
      </c>
      <c r="AD59" s="53"/>
      <c r="AE59" s="115" t="s">
        <v>577</v>
      </c>
      <c r="AF59" s="80">
        <f>IFERROR(VLOOKUP(AE59,'Lookup Data'!A:D,2,),"")</f>
        <v>27289413</v>
      </c>
      <c r="AG59" s="80" t="str">
        <f>IFERROR(VLOOKUP(AE59,'Lookup Data'!A:D,3,),"")</f>
        <v>Economics</v>
      </c>
      <c r="AH59" s="53"/>
      <c r="AI59" s="115" t="s">
        <v>578</v>
      </c>
      <c r="AJ59" s="80" t="str">
        <f>IFERROR(VLOOKUP(AI59,'Lookup Data'!A:D,2,),"")</f>
        <v>20447501</v>
      </c>
      <c r="AK59" s="80" t="str">
        <f>IFERROR(VLOOKUP(AI59,'Lookup Data'!A:D,3,),"")</f>
        <v>Economics</v>
      </c>
      <c r="AL59" s="53"/>
      <c r="AM59" s="56"/>
      <c r="AN59" s="53"/>
      <c r="AO59" s="53"/>
      <c r="AP59" s="53"/>
      <c r="AQ59" s="118" t="s">
        <v>579</v>
      </c>
      <c r="AR59" s="115" t="s">
        <v>580</v>
      </c>
      <c r="AS59" s="56"/>
      <c r="AT59" s="115" t="s">
        <v>581</v>
      </c>
      <c r="AU59" s="53"/>
      <c r="AV59" s="53"/>
      <c r="AW59" s="53"/>
      <c r="AX59" s="113" t="str">
        <f>IFERROR(VLOOKUP(D59,'Lookup Data'!N$2:O$35,2,),"")</f>
        <v>Economics</v>
      </c>
      <c r="AY59" s="116" t="str">
        <f>IFERROR(IF(VLOOKUP(AX59,'Lookup Data'!I$2:J$29,2,TRUE)="","",VLOOKUP(AX59,'Lookup Data'!I$2:J$29,2,TRUE)),"")</f>
        <v>Department of</v>
      </c>
      <c r="AZ59" s="116" t="str">
        <f>IFERROR(IF(VLOOKUP(AX59,'Lookup Data'!I$2:K$29,3,TRUE)="","",VLOOKUP(AX59,'Lookup Data'!I$2:K$29,3,TRUE)),"")</f>
        <v>Christian Sigouin</v>
      </c>
      <c r="BA59" s="53"/>
      <c r="BB59" s="116" t="str">
        <f>IFERROR(IF(VLOOKUP(AX59,'Lookup Data'!I$2:L$29,4,TRUE)="","",VLOOKUP(AX59,'Lookup Data'!I$2:L$29,4,TRUE)),"")</f>
        <v>Faculty of Arts and Science</v>
      </c>
      <c r="BC59" s="116" t="str">
        <f ca="1">IFERROR(VLOOKUP(BB59,'Lookup Data'!F$2:'Lookup Data'!F$6:G654,2,),"")</f>
        <v>Pascale Sicotte</v>
      </c>
      <c r="BD59" s="103">
        <f>(E59-7)</f>
        <v>45553</v>
      </c>
      <c r="BE59" s="53"/>
    </row>
    <row r="60" spans="1:57" ht="15" customHeight="1">
      <c r="A60" s="53" t="s">
        <v>57</v>
      </c>
      <c r="B60" s="61" t="s">
        <v>582</v>
      </c>
      <c r="C60" s="61" t="s">
        <v>583</v>
      </c>
      <c r="D60" s="61" t="s">
        <v>584</v>
      </c>
      <c r="E60" s="51">
        <v>45560</v>
      </c>
      <c r="F60" s="63">
        <v>0.54166666666666663</v>
      </c>
      <c r="G60" s="61" t="s">
        <v>585</v>
      </c>
      <c r="H60" s="115" t="s">
        <v>586</v>
      </c>
      <c r="I60" s="80">
        <f>IFERROR(VLOOKUP(H60,'Lookup Data'!A:D,2,FALSE),"")</f>
        <v>21644939</v>
      </c>
      <c r="J60" s="116" t="str">
        <f>IFERROR(VLOOKUP(H60,'Lookup Data'!A:D,3,FALSE),"")</f>
        <v>Psychology</v>
      </c>
      <c r="K60" s="53"/>
      <c r="L60" s="115" t="s">
        <v>587</v>
      </c>
      <c r="M60" s="80">
        <f>IFERROR(VLOOKUP(L60,'Lookup Data'!A:B,2,),"")</f>
        <v>20511412</v>
      </c>
      <c r="N60" s="53"/>
      <c r="O60" s="80" t="str">
        <f>IFERROR(VLOOKUP(L60,'Lookup Data'!A:D,3,FALSE),"")</f>
        <v>Health, Kinesiology and Applied Physiology</v>
      </c>
      <c r="P60" s="78"/>
      <c r="Q60" s="56"/>
      <c r="R60" s="80" t="str">
        <f>IFERROR(VLOOKUP(Q60,'Lookup Data'!A:D,2,FALSE),"")</f>
        <v/>
      </c>
      <c r="S60" s="53"/>
      <c r="T60" s="80" t="str">
        <f>IFERROR(VLOOKUP(Q60,'Lookup Data'!A:D,3,FALSE),"")</f>
        <v/>
      </c>
      <c r="U60" s="53"/>
      <c r="V60" s="54"/>
      <c r="W60" s="53"/>
      <c r="X60" s="53"/>
      <c r="Y60" s="53"/>
      <c r="Z60" s="53"/>
      <c r="AA60" s="115" t="s">
        <v>588</v>
      </c>
      <c r="AB60" s="80">
        <f>IFERROR(VLOOKUP(AA60,'Lookup Data'!A:B,2,),"")</f>
        <v>25326540</v>
      </c>
      <c r="AC60" s="80" t="str">
        <f>IFERROR(VLOOKUP(AA60,'Lookup Data'!A:D,3,),"")</f>
        <v>Health, Kinesiology and Applied Physiology</v>
      </c>
      <c r="AD60" s="53"/>
      <c r="AE60" s="115" t="s">
        <v>589</v>
      </c>
      <c r="AF60" s="80">
        <f>IFERROR(VLOOKUP(AE60,'Lookup Data'!A:D,2,),"")</f>
        <v>27190980</v>
      </c>
      <c r="AG60" s="80" t="str">
        <f>IFERROR(VLOOKUP(AE60,'Lookup Data'!A:D,3,),"")</f>
        <v>Mathematics and Statistics</v>
      </c>
      <c r="AH60" s="53"/>
      <c r="AI60" s="115" t="s">
        <v>563</v>
      </c>
      <c r="AJ60" s="80">
        <f>IFERROR(VLOOKUP(AI60,'Lookup Data'!A:D,2,),"")</f>
        <v>24922034</v>
      </c>
      <c r="AK60" s="80" t="str">
        <f>IFERROR(VLOOKUP(AI60,'Lookup Data'!A:D,3,),"")</f>
        <v>Health, Kinesiology and Applied Physiology</v>
      </c>
      <c r="AL60" s="53"/>
      <c r="AM60" s="56"/>
      <c r="AN60" s="53"/>
      <c r="AO60" s="53"/>
      <c r="AP60" s="53"/>
      <c r="AQ60" s="118" t="s">
        <v>590</v>
      </c>
      <c r="AR60" s="115" t="s">
        <v>591</v>
      </c>
      <c r="AS60" s="56"/>
      <c r="AT60" s="115" t="s">
        <v>592</v>
      </c>
      <c r="AU60" s="53"/>
      <c r="AV60" s="53"/>
      <c r="AW60" s="53"/>
      <c r="AX60" s="113" t="str">
        <f>IFERROR(VLOOKUP(D60,'Lookup Data'!N$2:O$35,2,),"")</f>
        <v>Health, Kinesiology, and Applied Physiology</v>
      </c>
      <c r="AY60" s="116" t="str">
        <f>IFERROR(IF(VLOOKUP(AX60,'Lookup Data'!I$2:J$29,2,TRUE)="","",VLOOKUP(AX60,'Lookup Data'!I$2:J$29,2,TRUE)),"")</f>
        <v>Department of</v>
      </c>
      <c r="AZ60" s="116" t="str">
        <f>IFERROR(IF(VLOOKUP(AX60,'Lookup Data'!I$2:K$29,3,TRUE)="","",VLOOKUP(AX60,'Lookup Data'!I$2:K$29,3,TRUE)),"")</f>
        <v>Maryse Fortin</v>
      </c>
      <c r="BA60" s="53"/>
      <c r="BB60" s="116" t="str">
        <f>IFERROR(IF(VLOOKUP(AX60,'Lookup Data'!I$2:L$29,4,TRUE)="","",VLOOKUP(AX60,'Lookup Data'!I$2:L$29,4,TRUE)),"")</f>
        <v>Faculty of Arts and Science</v>
      </c>
      <c r="BC60" s="116" t="str">
        <f ca="1">IFERROR(VLOOKUP(BB60,'Lookup Data'!F$2:'Lookup Data'!F$6:G655,2,),"")</f>
        <v>Pascale Sicotte</v>
      </c>
      <c r="BD60" s="103">
        <f>(E60-7)</f>
        <v>45553</v>
      </c>
      <c r="BE60" s="53"/>
    </row>
    <row r="61" spans="1:57" ht="15" customHeight="1">
      <c r="A61" s="53" t="s">
        <v>57</v>
      </c>
      <c r="B61" s="61" t="s">
        <v>593</v>
      </c>
      <c r="C61" s="61" t="s">
        <v>594</v>
      </c>
      <c r="D61" s="61" t="s">
        <v>141</v>
      </c>
      <c r="E61" s="51">
        <v>45562</v>
      </c>
      <c r="F61" s="63">
        <v>0.5</v>
      </c>
      <c r="G61" s="61" t="s">
        <v>263</v>
      </c>
      <c r="H61" s="115" t="s">
        <v>155</v>
      </c>
      <c r="I61" s="80">
        <f>IFERROR(VLOOKUP(H61,'Lookup Data'!A:D,2,FALSE),"")</f>
        <v>40043026</v>
      </c>
      <c r="J61" s="116" t="str">
        <f>IFERROR(VLOOKUP(H61,'Lookup Data'!A:D,3,FALSE),"")</f>
        <v>Concordia Institute for Information and Systems Engineering</v>
      </c>
      <c r="K61" s="53"/>
      <c r="L61" s="115" t="s">
        <v>595</v>
      </c>
      <c r="M61" s="80">
        <f>IFERROR(VLOOKUP(L61,'Lookup Data'!A:B,2,),"")</f>
        <v>10146484</v>
      </c>
      <c r="N61" s="53"/>
      <c r="O61" s="80" t="str">
        <f>IFERROR(VLOOKUP(L61,'Lookup Data'!A:D,3,FALSE),"")</f>
        <v>Building, Civil and Environmental Engineering</v>
      </c>
      <c r="P61" s="78"/>
      <c r="Q61" s="56"/>
      <c r="R61" s="80" t="str">
        <f>IFERROR(VLOOKUP(Q61,'Lookup Data'!A:D,2,FALSE),"")</f>
        <v/>
      </c>
      <c r="S61" s="53"/>
      <c r="T61" s="80" t="str">
        <f>IFERROR(VLOOKUP(Q61,'Lookup Data'!A:D,3,FALSE),"")</f>
        <v/>
      </c>
      <c r="U61" s="53"/>
      <c r="V61" s="54"/>
      <c r="W61" s="53"/>
      <c r="X61" s="53"/>
      <c r="Y61" s="53"/>
      <c r="Z61" s="53"/>
      <c r="AA61" s="115" t="s">
        <v>556</v>
      </c>
      <c r="AB61" s="80" t="str">
        <f>IFERROR(VLOOKUP(AA61,'Lookup Data'!A:B,2,),"")</f>
        <v/>
      </c>
      <c r="AC61" s="80" t="str">
        <f>IFERROR(VLOOKUP(AA61,'Lookup Data'!A:D,3,),"")</f>
        <v/>
      </c>
      <c r="AD61" s="53"/>
      <c r="AE61" s="115" t="s">
        <v>596</v>
      </c>
      <c r="AF61" s="80">
        <f>IFERROR(VLOOKUP(AE61,'Lookup Data'!A:D,2,),"")</f>
        <v>10132976</v>
      </c>
      <c r="AG61" s="80" t="str">
        <f>IFERROR(VLOOKUP(AE61,'Lookup Data'!A:D,3,),"")</f>
        <v>Building, Civil and Environmental Engineering</v>
      </c>
      <c r="AH61" s="53"/>
      <c r="AI61" s="115" t="s">
        <v>597</v>
      </c>
      <c r="AJ61" s="80">
        <f>IFERROR(VLOOKUP(AI61,'Lookup Data'!A:D,2,),"")</f>
        <v>10002593</v>
      </c>
      <c r="AK61" s="80" t="str">
        <f>IFERROR(VLOOKUP(AI61,'Lookup Data'!A:D,3,),"")</f>
        <v>Building, Civil and Environmental Engineering</v>
      </c>
      <c r="AL61" s="53"/>
      <c r="AM61" s="56"/>
      <c r="AN61" s="53"/>
      <c r="AO61" s="53"/>
      <c r="AP61" s="53"/>
      <c r="AQ61" s="118" t="s">
        <v>598</v>
      </c>
      <c r="AR61" s="115" t="s">
        <v>599</v>
      </c>
      <c r="AS61" s="56"/>
      <c r="AT61" s="115" t="s">
        <v>600</v>
      </c>
      <c r="AU61" s="53"/>
      <c r="AV61" s="53"/>
      <c r="AW61" s="53"/>
      <c r="AX61" s="113" t="str">
        <f>IFERROR(VLOOKUP(D61,'Lookup Data'!N$2:O$35,2,),"")</f>
        <v>Building, Civil and Environmental Engineering</v>
      </c>
      <c r="AY61" s="116" t="str">
        <f>IFERROR(IF(VLOOKUP(AX61,'Lookup Data'!I$2:J$29,2,TRUE)="","",VLOOKUP(AX61,'Lookup Data'!I$2:J$29,2,TRUE)),"")</f>
        <v>Department of</v>
      </c>
      <c r="AZ61" s="116" t="str">
        <f>IFERROR(IF(VLOOKUP(AX61,'Lookup Data'!I$2:K$29,3,TRUE)="","",VLOOKUP(AX61,'Lookup Data'!I$2:K$29,3,TRUE)),"")</f>
        <v>Mohamed Ouf</v>
      </c>
      <c r="BA61" s="53"/>
      <c r="BB61" s="116" t="str">
        <f>IFERROR(IF(VLOOKUP(AX61,'Lookup Data'!I$2:L$29,4,TRUE)="","",VLOOKUP(AX61,'Lookup Data'!I$2:L$29,4,TRUE)),"")</f>
        <v>Gina Cody School of Engineering and Computer Science</v>
      </c>
      <c r="BC61" s="116" t="str">
        <f ca="1">IFERROR(VLOOKUP(BB61,'Lookup Data'!F$2:'Lookup Data'!F$6:G656,2,),"")</f>
        <v>Mourad Debbabi</v>
      </c>
      <c r="BD61" s="103">
        <f>(E61-7)</f>
        <v>45555</v>
      </c>
      <c r="BE61" s="53"/>
    </row>
    <row r="62" spans="1:57" ht="15" customHeight="1">
      <c r="A62" s="53" t="s">
        <v>57</v>
      </c>
      <c r="B62" s="61" t="s">
        <v>601</v>
      </c>
      <c r="C62" s="61" t="s">
        <v>602</v>
      </c>
      <c r="D62" s="61" t="s">
        <v>603</v>
      </c>
      <c r="E62" s="51">
        <v>45565</v>
      </c>
      <c r="F62" s="63">
        <v>0.375</v>
      </c>
      <c r="G62" s="61" t="s">
        <v>242</v>
      </c>
      <c r="H62" s="115" t="s">
        <v>604</v>
      </c>
      <c r="I62" s="80">
        <f>IFERROR(VLOOKUP(H62,'Lookup Data'!A:D,2,FALSE),"")</f>
        <v>20662127</v>
      </c>
      <c r="J62" s="116" t="str">
        <f>IFERROR(VLOOKUP(H62,'Lookup Data'!A:D,3,FALSE),"")</f>
        <v>Economics</v>
      </c>
      <c r="K62" s="53"/>
      <c r="L62" s="115" t="s">
        <v>605</v>
      </c>
      <c r="M62" s="80">
        <f>IFERROR(VLOOKUP(L62,'Lookup Data'!A:B,2,),"")</f>
        <v>10168764</v>
      </c>
      <c r="N62" s="53"/>
      <c r="O62" s="80" t="str">
        <f>IFERROR(VLOOKUP(L62,'Lookup Data'!A:D,3,FALSE),"")</f>
        <v>Mathematics and Statistics</v>
      </c>
      <c r="P62" s="78"/>
      <c r="Q62" s="56"/>
      <c r="R62" s="80" t="str">
        <f>IFERROR(VLOOKUP(Q62,'Lookup Data'!A:D,2,FALSE),"")</f>
        <v/>
      </c>
      <c r="S62" s="53"/>
      <c r="T62" s="80" t="str">
        <f>IFERROR(VLOOKUP(Q62,'Lookup Data'!A:D,3,FALSE),"")</f>
        <v/>
      </c>
      <c r="U62" s="53"/>
      <c r="V62" s="54"/>
      <c r="W62" s="53"/>
      <c r="X62" s="53"/>
      <c r="Y62" s="53"/>
      <c r="Z62" s="53"/>
      <c r="AA62" s="115" t="s">
        <v>606</v>
      </c>
      <c r="AB62" s="80" t="str">
        <f>IFERROR(VLOOKUP(AA62,'Lookup Data'!A:B,2,),"")</f>
        <v/>
      </c>
      <c r="AC62" s="80" t="str">
        <f>IFERROR(VLOOKUP(AA62,'Lookup Data'!A:D,3,),"")</f>
        <v/>
      </c>
      <c r="AD62" s="53"/>
      <c r="AE62" s="115" t="s">
        <v>607</v>
      </c>
      <c r="AF62" s="80">
        <f>IFERROR(VLOOKUP(AE62,'Lookup Data'!A:D,2,),"")</f>
        <v>10212009</v>
      </c>
      <c r="AG62" s="80" t="str">
        <f>IFERROR(VLOOKUP(AE62,'Lookup Data'!A:D,3,),"")</f>
        <v>Mathematics and Statistics</v>
      </c>
      <c r="AH62" s="53"/>
      <c r="AI62" s="115" t="s">
        <v>608</v>
      </c>
      <c r="AJ62" s="80" t="str">
        <f>IFERROR(VLOOKUP(AI62,'Lookup Data'!A:D,2,),"")</f>
        <v/>
      </c>
      <c r="AK62" s="80" t="str">
        <f>IFERROR(VLOOKUP(AI62,'Lookup Data'!A:D,3,),"")</f>
        <v/>
      </c>
      <c r="AL62" s="53"/>
      <c r="AM62" s="56"/>
      <c r="AN62" s="53"/>
      <c r="AO62" s="53"/>
      <c r="AP62" s="53"/>
      <c r="AQ62" s="118" t="s">
        <v>609</v>
      </c>
      <c r="AR62" s="115" t="s">
        <v>610</v>
      </c>
      <c r="AS62" s="56"/>
      <c r="AT62" s="115" t="s">
        <v>611</v>
      </c>
      <c r="AU62" s="53"/>
      <c r="AV62" s="53"/>
      <c r="AW62" s="53"/>
      <c r="AX62" s="113" t="str">
        <f>IFERROR(VLOOKUP(D62,'Lookup Data'!N$2:O$35,2,),"")</f>
        <v/>
      </c>
      <c r="AY62" s="116" t="str">
        <f>IFERROR(IF(VLOOKUP(AX62,'Lookup Data'!I$2:J$29,2,TRUE)="","",VLOOKUP(AX62,'Lookup Data'!I$2:J$29,2,TRUE)),"")</f>
        <v/>
      </c>
      <c r="AZ62" s="116" t="str">
        <f>IFERROR(IF(VLOOKUP(AX62,'Lookup Data'!I$2:K$29,3,TRUE)="","",VLOOKUP(AX62,'Lookup Data'!I$2:K$29,3,TRUE)),"")</f>
        <v/>
      </c>
      <c r="BA62" s="53"/>
      <c r="BB62" s="116" t="str">
        <f>IFERROR(IF(VLOOKUP(AX62,'Lookup Data'!I$2:L$29,4,TRUE)="","",VLOOKUP(AX62,'Lookup Data'!I$2:L$29,4,TRUE)),"")</f>
        <v/>
      </c>
      <c r="BC62" s="116" t="str">
        <f ca="1">IFERROR(VLOOKUP(BB62,'Lookup Data'!F$2:'Lookup Data'!F$6:G657,2,),"")</f>
        <v/>
      </c>
      <c r="BD62" s="103">
        <f>(E62-7)</f>
        <v>45558</v>
      </c>
      <c r="BE62" s="53"/>
    </row>
    <row r="63" spans="1:57" ht="15" customHeight="1">
      <c r="A63" s="53" t="s">
        <v>57</v>
      </c>
      <c r="B63" s="61" t="s">
        <v>612</v>
      </c>
      <c r="C63" s="61" t="s">
        <v>613</v>
      </c>
      <c r="D63" s="61" t="s">
        <v>514</v>
      </c>
      <c r="E63" s="51">
        <v>45569</v>
      </c>
      <c r="F63" s="63">
        <v>0.375</v>
      </c>
      <c r="G63" s="61" t="s">
        <v>142</v>
      </c>
      <c r="H63" s="115" t="s">
        <v>614</v>
      </c>
      <c r="I63" s="80">
        <f>IFERROR(VLOOKUP(H63,'Lookup Data'!A:D,2,FALSE),"")</f>
        <v>10085125</v>
      </c>
      <c r="J63" s="116" t="str">
        <f>IFERROR(VLOOKUP(H63,'Lookup Data'!A:D,3,FALSE),"")</f>
        <v>Electrical and Computer Engineering</v>
      </c>
      <c r="K63" s="53"/>
      <c r="L63" s="115" t="s">
        <v>407</v>
      </c>
      <c r="M63" s="80">
        <f>IFERROR(VLOOKUP(L63,'Lookup Data'!A:B,2,),"")</f>
        <v>24855493</v>
      </c>
      <c r="N63" s="53"/>
      <c r="O63" s="80" t="str">
        <f>IFERROR(VLOOKUP(L63,'Lookup Data'!A:D,3,FALSE),"")</f>
        <v>Building, Civil and Environmental Engineering</v>
      </c>
      <c r="P63" s="78"/>
      <c r="Q63" s="56"/>
      <c r="R63" s="80" t="str">
        <f>IFERROR(VLOOKUP(Q63,'Lookup Data'!A:D,2,FALSE),"")</f>
        <v/>
      </c>
      <c r="S63" s="53"/>
      <c r="T63" s="80" t="str">
        <f>IFERROR(VLOOKUP(Q63,'Lookup Data'!A:D,3,FALSE),"")</f>
        <v/>
      </c>
      <c r="U63" s="53"/>
      <c r="V63" s="54"/>
      <c r="W63" s="53"/>
      <c r="X63" s="53"/>
      <c r="Y63" s="53"/>
      <c r="Z63" s="53"/>
      <c r="AA63" s="115" t="s">
        <v>615</v>
      </c>
      <c r="AB63" s="80">
        <f>IFERROR(VLOOKUP(AA63,'Lookup Data'!A:B,2,),"")</f>
        <v>10215861</v>
      </c>
      <c r="AC63" s="80" t="str">
        <f>IFERROR(VLOOKUP(AA63,'Lookup Data'!A:D,3,),"")</f>
        <v>Chemistry and Biochemistry</v>
      </c>
      <c r="AD63" s="53"/>
      <c r="AE63" s="115" t="s">
        <v>405</v>
      </c>
      <c r="AF63" s="80">
        <f>IFERROR(VLOOKUP(AE63,'Lookup Data'!A:D,2,),"")</f>
        <v>10015954</v>
      </c>
      <c r="AG63" s="80" t="str">
        <f>IFERROR(VLOOKUP(AE63,'Lookup Data'!A:D,3,),"")</f>
        <v>Building, Civil and Environmental Engineering</v>
      </c>
      <c r="AH63" s="53"/>
      <c r="AI63" s="115" t="s">
        <v>616</v>
      </c>
      <c r="AJ63" s="80">
        <f>IFERROR(VLOOKUP(AI63,'Lookup Data'!A:D,2,),"")</f>
        <v>23918610</v>
      </c>
      <c r="AK63" s="80" t="str">
        <f>IFERROR(VLOOKUP(AI63,'Lookup Data'!A:D,3,),"")</f>
        <v>Building, Civil and Environmental Engineering</v>
      </c>
      <c r="AL63" s="53"/>
      <c r="AM63" s="56"/>
      <c r="AN63" s="53"/>
      <c r="AO63" s="53"/>
      <c r="AP63" s="53"/>
      <c r="AQ63" s="118" t="s">
        <v>617</v>
      </c>
      <c r="AR63" s="115" t="s">
        <v>618</v>
      </c>
      <c r="AS63" s="56"/>
      <c r="AT63" s="115" t="s">
        <v>520</v>
      </c>
      <c r="AU63" s="53"/>
      <c r="AV63" s="53"/>
      <c r="AW63" s="53"/>
      <c r="AX63" s="113" t="str">
        <f>IFERROR(VLOOKUP(D63,'Lookup Data'!N$2:O$35,2,),"")</f>
        <v>Building, Civil and Environmental Engineering</v>
      </c>
      <c r="AY63" s="116" t="str">
        <f>IFERROR(IF(VLOOKUP(AX63,'Lookup Data'!I$2:J$29,2,TRUE)="","",VLOOKUP(AX63,'Lookup Data'!I$2:J$29,2,TRUE)),"")</f>
        <v>Department of</v>
      </c>
      <c r="AZ63" s="116" t="str">
        <f>IFERROR(IF(VLOOKUP(AX63,'Lookup Data'!I$2:K$29,3,TRUE)="","",VLOOKUP(AX63,'Lookup Data'!I$2:K$29,3,TRUE)),"")</f>
        <v>Mohamed Ouf</v>
      </c>
      <c r="BA63" s="53"/>
      <c r="BB63" s="116" t="str">
        <f>IFERROR(IF(VLOOKUP(AX63,'Lookup Data'!I$2:L$29,4,TRUE)="","",VLOOKUP(AX63,'Lookup Data'!I$2:L$29,4,TRUE)),"")</f>
        <v>Gina Cody School of Engineering and Computer Science</v>
      </c>
      <c r="BC63" s="116" t="str">
        <f ca="1">IFERROR(VLOOKUP(BB63,'Lookup Data'!F$2:'Lookup Data'!F$6:G658,2,),"")</f>
        <v>Mourad Debbabi</v>
      </c>
      <c r="BD63" s="103">
        <f>(E63-7)</f>
        <v>45562</v>
      </c>
      <c r="BE63" s="53"/>
    </row>
    <row r="64" spans="1:57" ht="15" customHeight="1">
      <c r="A64" s="53" t="s">
        <v>57</v>
      </c>
      <c r="B64" s="61" t="s">
        <v>619</v>
      </c>
      <c r="C64" s="61" t="s">
        <v>620</v>
      </c>
      <c r="D64" s="61" t="s">
        <v>621</v>
      </c>
      <c r="E64" s="51">
        <v>45569</v>
      </c>
      <c r="F64" s="63">
        <v>0.41666666666666669</v>
      </c>
      <c r="G64" s="61" t="s">
        <v>622</v>
      </c>
      <c r="H64" s="115" t="s">
        <v>444</v>
      </c>
      <c r="I64" s="80">
        <f>IFERROR(VLOOKUP(H64,'Lookup Data'!A:D,2,FALSE),"")</f>
        <v>10186202</v>
      </c>
      <c r="J64" s="116" t="str">
        <f>IFERROR(VLOOKUP(H64,'Lookup Data'!A:D,3,FALSE),"")</f>
        <v>Electrical and Computer Engineering</v>
      </c>
      <c r="K64" s="53"/>
      <c r="L64" s="115" t="s">
        <v>505</v>
      </c>
      <c r="M64" s="80">
        <f>IFERROR(VLOOKUP(L64,'Lookup Data'!A:B,2,),"")</f>
        <v>10201345</v>
      </c>
      <c r="N64" s="53"/>
      <c r="O64" s="80" t="str">
        <f>IFERROR(VLOOKUP(L64,'Lookup Data'!A:D,3,FALSE),"")</f>
        <v>Physics</v>
      </c>
      <c r="P64" s="78"/>
      <c r="Q64" s="56"/>
      <c r="R64" s="80" t="str">
        <f>IFERROR(VLOOKUP(Q64,'Lookup Data'!A:D,2,FALSE),"")</f>
        <v/>
      </c>
      <c r="S64" s="53"/>
      <c r="T64" s="80" t="str">
        <f>IFERROR(VLOOKUP(Q64,'Lookup Data'!A:D,3,FALSE),"")</f>
        <v/>
      </c>
      <c r="U64" s="53"/>
      <c r="V64" s="54"/>
      <c r="W64" s="53"/>
      <c r="X64" s="53"/>
      <c r="Y64" s="53"/>
      <c r="Z64" s="53"/>
      <c r="AA64" s="115" t="s">
        <v>291</v>
      </c>
      <c r="AB64" s="80">
        <f>IFERROR(VLOOKUP(AA64,'Lookup Data'!A:B,2,),"")</f>
        <v>10178581</v>
      </c>
      <c r="AC64" s="80" t="str">
        <f>IFERROR(VLOOKUP(AA64,'Lookup Data'!A:D,3,),"")</f>
        <v>Physics</v>
      </c>
      <c r="AD64" s="53"/>
      <c r="AE64" s="115" t="s">
        <v>623</v>
      </c>
      <c r="AF64" s="80">
        <f>IFERROR(VLOOKUP(AE64,'Lookup Data'!A:D,2,),"")</f>
        <v>10178922</v>
      </c>
      <c r="AG64" s="80" t="str">
        <f>IFERROR(VLOOKUP(AE64,'Lookup Data'!A:D,3,),"")</f>
        <v>Physics</v>
      </c>
      <c r="AH64" s="53"/>
      <c r="AI64" s="115" t="s">
        <v>624</v>
      </c>
      <c r="AJ64" s="80">
        <f>IFERROR(VLOOKUP(AI64,'Lookup Data'!A:D,2,),"")</f>
        <v>10178728</v>
      </c>
      <c r="AK64" s="80" t="str">
        <f>IFERROR(VLOOKUP(AI64,'Lookup Data'!A:D,3,),"")</f>
        <v>Electrical and Computer Engineering</v>
      </c>
      <c r="AL64" s="53"/>
      <c r="AM64" s="56"/>
      <c r="AN64" s="53"/>
      <c r="AO64" s="53"/>
      <c r="AP64" s="53"/>
      <c r="AQ64" s="118" t="s">
        <v>625</v>
      </c>
      <c r="AR64" s="115" t="s">
        <v>621</v>
      </c>
      <c r="AS64" s="56"/>
      <c r="AT64" s="115" t="s">
        <v>470</v>
      </c>
      <c r="AU64" s="53"/>
      <c r="AV64" s="53"/>
      <c r="AW64" s="53"/>
      <c r="AX64" s="113" t="str">
        <f>IFERROR(VLOOKUP(D64,'Lookup Data'!N$2:O$35,2,),"")</f>
        <v>Physics</v>
      </c>
      <c r="AY64" s="116" t="str">
        <f>IFERROR(IF(VLOOKUP(AX64,'Lookup Data'!I$2:J$29,2,TRUE)="","",VLOOKUP(AX64,'Lookup Data'!I$2:J$29,2,TRUE)),"")</f>
        <v>Department of</v>
      </c>
      <c r="AZ64" s="116" t="str">
        <f>IFERROR(IF(VLOOKUP(AX64,'Lookup Data'!I$2:K$29,3,TRUE)="","",VLOOKUP(AX64,'Lookup Data'!I$2:K$29,3,TRUE)),"")</f>
        <v xml:space="preserve">Saurabh Maiti </v>
      </c>
      <c r="BA64" s="53"/>
      <c r="BB64" s="116" t="str">
        <f>IFERROR(IF(VLOOKUP(AX64,'Lookup Data'!I$2:L$29,4,TRUE)="","",VLOOKUP(AX64,'Lookup Data'!I$2:L$29,4,TRUE)),"")</f>
        <v>Faculty of Arts and Science</v>
      </c>
      <c r="BC64" s="116" t="str">
        <f ca="1">IFERROR(VLOOKUP(BB64,'Lookup Data'!F$2:'Lookup Data'!F$6:G659,2,),"")</f>
        <v>Pascale Sicotte</v>
      </c>
      <c r="BD64" s="103">
        <f>(E64-7)</f>
        <v>45562</v>
      </c>
      <c r="BE64" s="53"/>
    </row>
    <row r="65" spans="1:57" ht="15" customHeight="1">
      <c r="A65" s="53" t="s">
        <v>57</v>
      </c>
      <c r="B65" s="61" t="s">
        <v>626</v>
      </c>
      <c r="C65" s="61" t="s">
        <v>627</v>
      </c>
      <c r="D65" s="61" t="s">
        <v>514</v>
      </c>
      <c r="E65" s="51">
        <v>45569</v>
      </c>
      <c r="F65" s="63">
        <v>0.54166666666666663</v>
      </c>
      <c r="G65" s="61" t="s">
        <v>142</v>
      </c>
      <c r="H65" s="115" t="s">
        <v>264</v>
      </c>
      <c r="I65" s="80" t="str">
        <f>IFERROR(VLOOKUP(H65,'Lookup Data'!A:D,2,FALSE),"")</f>
        <v/>
      </c>
      <c r="J65" s="116" t="str">
        <f>IFERROR(VLOOKUP(H65,'Lookup Data'!A:D,3,FALSE),"")</f>
        <v/>
      </c>
      <c r="K65" s="53"/>
      <c r="L65" s="115" t="s">
        <v>628</v>
      </c>
      <c r="M65" s="80">
        <f>IFERROR(VLOOKUP(L65,'Lookup Data'!A:B,2,),"")</f>
        <v>26608930</v>
      </c>
      <c r="N65" s="53"/>
      <c r="O65" s="80" t="str">
        <f>IFERROR(VLOOKUP(L65,'Lookup Data'!A:D,3,FALSE),"")</f>
        <v>Building, Civil and Environmental Engineering</v>
      </c>
      <c r="P65" s="78"/>
      <c r="Q65" s="56"/>
      <c r="R65" s="80" t="str">
        <f>IFERROR(VLOOKUP(Q65,'Lookup Data'!A:D,2,FALSE),"")</f>
        <v/>
      </c>
      <c r="S65" s="53"/>
      <c r="T65" s="80" t="str">
        <f>IFERROR(VLOOKUP(Q65,'Lookup Data'!A:D,3,FALSE),"")</f>
        <v/>
      </c>
      <c r="U65" s="53"/>
      <c r="V65" s="54"/>
      <c r="W65" s="53"/>
      <c r="X65" s="53"/>
      <c r="Y65" s="53"/>
      <c r="Z65" s="53"/>
      <c r="AA65" s="115" t="s">
        <v>629</v>
      </c>
      <c r="AB65" s="80">
        <f>IFERROR(VLOOKUP(AA65,'Lookup Data'!A:B,2,),"")</f>
        <v>10120449</v>
      </c>
      <c r="AC65" s="80" t="str">
        <f>IFERROR(VLOOKUP(AA66,'Lookup Data'!A:D,3,),"")</f>
        <v>Building, Civil and Environmental Engineering</v>
      </c>
      <c r="AD65" s="53"/>
      <c r="AE65" s="115" t="s">
        <v>630</v>
      </c>
      <c r="AF65" s="80">
        <f>IFERROR(VLOOKUP(AE65,'Lookup Data'!A:D,2,),"")</f>
        <v>10204046</v>
      </c>
      <c r="AG65" s="80" t="str">
        <f>IFERROR(VLOOKUP(AE65,'Lookup Data'!A:D,3,),"")</f>
        <v>Building, Civil and Environmental Engineering</v>
      </c>
      <c r="AH65" s="53"/>
      <c r="AI65" s="115" t="s">
        <v>597</v>
      </c>
      <c r="AJ65" s="80">
        <f>IFERROR(VLOOKUP(AI65,'Lookup Data'!A:D,2,),"")</f>
        <v>10002593</v>
      </c>
      <c r="AK65" s="80" t="str">
        <f>IFERROR(VLOOKUP(AI65,'Lookup Data'!A:D,3,),"")</f>
        <v>Building, Civil and Environmental Engineering</v>
      </c>
      <c r="AL65" s="53"/>
      <c r="AM65" s="56"/>
      <c r="AN65" s="53"/>
      <c r="AO65" s="53"/>
      <c r="AP65" s="53"/>
      <c r="AQ65" s="118" t="s">
        <v>631</v>
      </c>
      <c r="AR65" s="115" t="s">
        <v>632</v>
      </c>
      <c r="AS65" s="56"/>
      <c r="AT65" s="115" t="s">
        <v>633</v>
      </c>
      <c r="AU65" s="53"/>
      <c r="AV65" s="53"/>
      <c r="AW65" s="53"/>
      <c r="AX65" s="113" t="str">
        <f>IFERROR(VLOOKUP(D65,'Lookup Data'!N$2:O$35,2,),"")</f>
        <v>Building, Civil and Environmental Engineering</v>
      </c>
      <c r="AY65" s="116" t="str">
        <f>IFERROR(IF(VLOOKUP(AX65,'Lookup Data'!I$2:J$29,2,TRUE)="","",VLOOKUP(AX65,'Lookup Data'!I$2:J$29,2,TRUE)),"")</f>
        <v>Department of</v>
      </c>
      <c r="AZ65" s="116" t="str">
        <f>IFERROR(IF(VLOOKUP(AX65,'Lookup Data'!I$2:K$29,3,TRUE)="","",VLOOKUP(AX65,'Lookup Data'!I$2:K$29,3,TRUE)),"")</f>
        <v>Mohamed Ouf</v>
      </c>
      <c r="BA65" s="53"/>
      <c r="BB65" s="116" t="str">
        <f>IFERROR(IF(VLOOKUP(AX65,'Lookup Data'!I$2:L$29,4,TRUE)="","",VLOOKUP(AX65,'Lookup Data'!I$2:L$29,4,TRUE)),"")</f>
        <v>Gina Cody School of Engineering and Computer Science</v>
      </c>
      <c r="BC65" s="116" t="str">
        <f ca="1">IFERROR(VLOOKUP(BB65,'Lookup Data'!F$2:'Lookup Data'!F$6:G660,2,),"")</f>
        <v>Mourad Debbabi</v>
      </c>
      <c r="BD65" s="103">
        <f>(E65-7)</f>
        <v>45562</v>
      </c>
      <c r="BE65" s="53"/>
    </row>
    <row r="66" spans="1:57" ht="15" customHeight="1">
      <c r="A66" s="53">
        <v>40156059</v>
      </c>
      <c r="B66" s="54" t="s">
        <v>634</v>
      </c>
      <c r="C66" s="54" t="s">
        <v>635</v>
      </c>
      <c r="D66" s="54" t="s">
        <v>79</v>
      </c>
      <c r="E66" s="51">
        <v>45587</v>
      </c>
      <c r="F66" s="64">
        <v>0.41666666666666669</v>
      </c>
      <c r="G66" s="54" t="s">
        <v>181</v>
      </c>
      <c r="H66" s="56" t="s">
        <v>636</v>
      </c>
      <c r="I66" s="15">
        <f>IFERROR(VLOOKUP(H66,'Lookup Data'!A:D,2,FALSE),"")</f>
        <v>10211876</v>
      </c>
      <c r="J66" s="120" t="str">
        <f>IFERROR(VLOOKUP(H66,'Lookup Data'!A:D,3,FALSE),"")</f>
        <v>Building, Civil and Environmental Engineering</v>
      </c>
      <c r="K66" s="59"/>
      <c r="L66" s="56" t="s">
        <v>637</v>
      </c>
      <c r="M66" s="15">
        <f>IFERROR(VLOOKUP(L66,'Lookup Data'!A:B,2,),"")</f>
        <v>10141439</v>
      </c>
      <c r="N66" s="53" t="s">
        <v>638</v>
      </c>
      <c r="O66" s="80" t="str">
        <f>IFERROR(VLOOKUP(L66,'Lookup Data'!A:D,3,FALSE),"")</f>
        <v>Concordia Institute for Information and Systems Engineering</v>
      </c>
      <c r="P66" s="78"/>
      <c r="Q66" s="56" t="s">
        <v>387</v>
      </c>
      <c r="R66" s="80">
        <f>IFERROR(VLOOKUP(Q66,'Lookup Data'!A:D,2,FALSE),"")</f>
        <v>40182077</v>
      </c>
      <c r="S66" s="53"/>
      <c r="T66" s="80" t="str">
        <f>IFERROR(VLOOKUP(Q66,'Lookup Data'!A:D,3,FALSE),"")</f>
        <v>Information Systems Engineering</v>
      </c>
      <c r="U66" s="53"/>
      <c r="V66" s="54"/>
      <c r="W66" s="53"/>
      <c r="X66" s="53"/>
      <c r="Y66" s="53"/>
      <c r="Z66" s="53"/>
      <c r="AA66" s="56" t="s">
        <v>639</v>
      </c>
      <c r="AB66" s="80">
        <f>IFERROR(VLOOKUP(AA66,'Lookup Data'!A:B,2,),"")</f>
        <v>25093899</v>
      </c>
      <c r="AC66" s="80" t="str">
        <f>IFERROR(VLOOKUP(AA66,'Lookup Data'!A:D,3,),"")</f>
        <v>Building, Civil and Environmental Engineering</v>
      </c>
      <c r="AD66" s="53"/>
      <c r="AE66" s="56" t="s">
        <v>640</v>
      </c>
      <c r="AF66" s="80">
        <f>IFERROR(VLOOKUP(AE66,'Lookup Data'!A:D,2,),"")</f>
        <v>23278131</v>
      </c>
      <c r="AG66" s="80" t="str">
        <f>IFERROR(VLOOKUP(AE66,'Lookup Data'!A:D,3,),"")</f>
        <v>Concordia Institute for information Systems Engineering</v>
      </c>
      <c r="AH66" s="53"/>
      <c r="AI66" s="56" t="s">
        <v>641</v>
      </c>
      <c r="AJ66" s="80">
        <f>IFERROR(VLOOKUP(AI66,'Lookup Data'!A:D,2,),"")</f>
        <v>29034404</v>
      </c>
      <c r="AK66" s="80" t="str">
        <f>IFERROR(VLOOKUP(AI66,'Lookup Data'!A:D,3,),"")</f>
        <v>Concordia Institute for Information and Systems Engineering</v>
      </c>
      <c r="AL66" s="53"/>
      <c r="AM66" s="56"/>
      <c r="AN66" s="53"/>
      <c r="AO66" s="53"/>
      <c r="AP66" s="53"/>
      <c r="AQ66" s="82" t="s">
        <v>642</v>
      </c>
      <c r="AR66" s="56" t="s">
        <v>643</v>
      </c>
      <c r="AS66" s="56"/>
      <c r="AT66" s="56" t="s">
        <v>644</v>
      </c>
      <c r="AU66" s="53" t="s">
        <v>645</v>
      </c>
      <c r="AV66" s="53"/>
      <c r="AW66" s="53"/>
      <c r="AX66" s="113" t="s">
        <v>646</v>
      </c>
      <c r="AY66" s="116" t="str">
        <f>IFERROR(IF(VLOOKUP(AX66,'Lookup Data'!I$2:J$29,2,TRUE)="","",VLOOKUP(AX66,'Lookup Data'!I$2:J$29,2,TRUE)),"")</f>
        <v/>
      </c>
      <c r="AZ66" s="116" t="str">
        <f>IFERROR(IF(VLOOKUP(AX66,'Lookup Data'!I$2:K$29,3,TRUE)="","",VLOOKUP(AX66,'Lookup Data'!I$2:K$29,3,TRUE)),"")</f>
        <v>Farnoosh Naderkhani</v>
      </c>
      <c r="BA66" s="53"/>
      <c r="BB66" s="116" t="str">
        <f>IFERROR(IF(VLOOKUP(AX66,'Lookup Data'!I$2:L$29,4,TRUE)="","",VLOOKUP(AX66,'Lookup Data'!I$2:L$29,4,TRUE)),"")</f>
        <v>Gina Cody School of Engineering and Computer Science</v>
      </c>
      <c r="BC66" s="116" t="str">
        <f ca="1">IFERROR(VLOOKUP(BB66,'Lookup Data'!F$2:'Lookup Data'!F$6:G661,2,),"")</f>
        <v>Mourad Debbabi</v>
      </c>
      <c r="BD66" s="103">
        <f>(E66-7)</f>
        <v>45580</v>
      </c>
      <c r="BE66" s="53"/>
    </row>
    <row r="67" spans="1:57" ht="15" customHeight="1">
      <c r="A67" s="53">
        <v>21941380</v>
      </c>
      <c r="B67" s="54" t="s">
        <v>647</v>
      </c>
      <c r="C67" s="54" t="s">
        <v>648</v>
      </c>
      <c r="D67" s="54" t="s">
        <v>621</v>
      </c>
      <c r="E67" s="52">
        <v>45576</v>
      </c>
      <c r="F67" s="64">
        <v>0.54166666666666663</v>
      </c>
      <c r="G67" s="54" t="s">
        <v>649</v>
      </c>
      <c r="H67" s="56" t="s">
        <v>650</v>
      </c>
      <c r="I67" s="80">
        <f>IFERROR(VLOOKUP(H67,'Lookup Data'!A:D,2,FALSE),"")</f>
        <v>20712159</v>
      </c>
      <c r="J67" s="116" t="str">
        <f>IFERROR(VLOOKUP(H67,'Lookup Data'!A:D,3,FALSE),"")</f>
        <v>Psychology</v>
      </c>
      <c r="K67" s="53"/>
      <c r="L67" s="56" t="s">
        <v>623</v>
      </c>
      <c r="M67" s="80">
        <f>IFERROR(VLOOKUP(L67,'Lookup Data'!A:B,2,),"")</f>
        <v>10178922</v>
      </c>
      <c r="N67" s="53"/>
      <c r="O67" s="80" t="str">
        <f>IFERROR(VLOOKUP(L67,'Lookup Data'!A:D,3,FALSE),"")</f>
        <v>Physics</v>
      </c>
      <c r="P67" s="78"/>
      <c r="Q67" s="56"/>
      <c r="R67" s="80" t="str">
        <f>IFERROR(VLOOKUP(Q67,'Lookup Data'!A:D,2,FALSE),"")</f>
        <v/>
      </c>
      <c r="S67" s="53"/>
      <c r="T67" s="80" t="str">
        <f>IFERROR(VLOOKUP(Q67,'Lookup Data'!A:D,3,FALSE),"")</f>
        <v/>
      </c>
      <c r="U67" s="53"/>
      <c r="V67" s="54"/>
      <c r="W67" s="53"/>
      <c r="X67" s="53"/>
      <c r="Y67" s="53"/>
      <c r="Z67" s="53"/>
      <c r="AA67" s="56" t="s">
        <v>176</v>
      </c>
      <c r="AB67" s="80">
        <f>IFERROR(VLOOKUP(AA67,'Lookup Data'!A:B,2,),"")</f>
        <v>22167468</v>
      </c>
      <c r="AC67" s="80" t="str">
        <f>IFERROR(VLOOKUP(AA67,'Lookup Data'!A:D,3,),"")</f>
        <v>Psychology</v>
      </c>
      <c r="AD67" s="53"/>
      <c r="AE67" s="56" t="s">
        <v>291</v>
      </c>
      <c r="AF67" s="80">
        <f>IFERROR(VLOOKUP(AE67,'Lookup Data'!A:D,2,),"")</f>
        <v>10178581</v>
      </c>
      <c r="AG67" s="80" t="str">
        <f>IFERROR(VLOOKUP(AE67,'Lookup Data'!A:D,3,),"")</f>
        <v>Physics</v>
      </c>
      <c r="AH67" s="80" t="str">
        <f>IFERROR(VLOOKUP(AG67,'Lookup Data'!C:F,2,),"")</f>
        <v>re.mansbach@concordia.ca</v>
      </c>
      <c r="AI67" s="56" t="s">
        <v>505</v>
      </c>
      <c r="AJ67" s="80">
        <f>IFERROR(VLOOKUP(AI67,'Lookup Data'!A:D,2,),"")</f>
        <v>10201345</v>
      </c>
      <c r="AK67" s="80" t="str">
        <f>IFERROR(VLOOKUP(AI67,'Lookup Data'!A:D,3,),"")</f>
        <v>Physics</v>
      </c>
      <c r="AL67" s="53"/>
      <c r="AM67" s="56"/>
      <c r="AN67" s="53"/>
      <c r="AO67" s="53"/>
      <c r="AP67" s="53"/>
      <c r="AQ67" s="82" t="s">
        <v>651</v>
      </c>
      <c r="AR67" s="56" t="s">
        <v>652</v>
      </c>
      <c r="AS67" s="56"/>
      <c r="AT67" s="56" t="s">
        <v>653</v>
      </c>
      <c r="AU67" s="53" t="s">
        <v>654</v>
      </c>
      <c r="AV67" s="53"/>
      <c r="AW67" s="53"/>
      <c r="AX67" s="113" t="s">
        <v>621</v>
      </c>
      <c r="AY67" s="116" t="str">
        <f>IFERROR(IF(VLOOKUP(AX67,'Lookup Data'!I$2:J$29,2,TRUE)="","",VLOOKUP(AX67,'Lookup Data'!I$2:J$29,2,TRUE)),"")</f>
        <v>Department of</v>
      </c>
      <c r="AZ67" s="116" t="str">
        <f>IFERROR(IF(VLOOKUP(AX67,'Lookup Data'!I$2:K$29,3,TRUE)="","",VLOOKUP(AX67,'Lookup Data'!I$2:K$29,3,TRUE)),"")</f>
        <v xml:space="preserve">Saurabh Maiti </v>
      </c>
      <c r="BA67" s="53"/>
      <c r="BB67" s="116" t="str">
        <f>IFERROR(IF(VLOOKUP(AX67,'Lookup Data'!I$2:L$29,4,TRUE)="","",VLOOKUP(AX67,'Lookup Data'!I$2:L$29,4,TRUE)),"")</f>
        <v>Faculty of Arts and Science</v>
      </c>
      <c r="BC67" s="116" t="str">
        <f ca="1">IFERROR(VLOOKUP(BB67,'Lookup Data'!F$2:'Lookup Data'!F$6:G662,2,),"")</f>
        <v>Pascale Sicotte</v>
      </c>
      <c r="BD67" s="103">
        <f>(E67-7)</f>
        <v>45569</v>
      </c>
      <c r="BE67" s="53"/>
    </row>
    <row r="68" spans="1:57" ht="15" customHeight="1">
      <c r="A68" s="53">
        <v>27859457</v>
      </c>
      <c r="B68" s="54" t="s">
        <v>655</v>
      </c>
      <c r="C68" s="54" t="s">
        <v>656</v>
      </c>
      <c r="D68" s="54" t="s">
        <v>535</v>
      </c>
      <c r="E68" s="52">
        <v>45574</v>
      </c>
      <c r="F68" s="64">
        <v>0.5</v>
      </c>
      <c r="G68" s="54" t="s">
        <v>657</v>
      </c>
      <c r="H68" s="56" t="s">
        <v>205</v>
      </c>
      <c r="I68" s="80">
        <f>IFERROR(VLOOKUP(H68,'Lookup Data'!A:D,2,FALSE),"")</f>
        <v>27880049</v>
      </c>
      <c r="J68" s="116" t="str">
        <f>IFERROR(VLOOKUP(H68,'Lookup Data'!A:D,3,FALSE),"")</f>
        <v>Art Education</v>
      </c>
      <c r="K68" s="53"/>
      <c r="L68" s="56" t="s">
        <v>658</v>
      </c>
      <c r="M68" s="80">
        <f>IFERROR(VLOOKUP(L68,'Lookup Data'!A:B,2,),"")</f>
        <v>10128621</v>
      </c>
      <c r="N68" s="53"/>
      <c r="O68" s="80" t="str">
        <f>IFERROR(VLOOKUP(L68,'Lookup Data'!A:D,3,FALSE),"")</f>
        <v>Mel Hoppenheim School of Cinema</v>
      </c>
      <c r="P68" s="78"/>
      <c r="Q68" s="56"/>
      <c r="R68" s="80" t="str">
        <f>IFERROR(VLOOKUP(Q68,'Lookup Data'!A:D,2,FALSE),"")</f>
        <v/>
      </c>
      <c r="S68" s="53"/>
      <c r="T68" s="80" t="str">
        <f>IFERROR(VLOOKUP(Q68,'Lookup Data'!A:D,3,FALSE),"")</f>
        <v/>
      </c>
      <c r="U68" s="53"/>
      <c r="V68" s="54"/>
      <c r="W68" s="53"/>
      <c r="X68" s="53"/>
      <c r="Y68" s="53"/>
      <c r="Z68" s="53"/>
      <c r="AA68" s="56" t="s">
        <v>659</v>
      </c>
      <c r="AB68" s="80" t="str">
        <f>IFERROR(VLOOKUP(AA68,'Lookup Data'!A:B,2,),"")</f>
        <v/>
      </c>
      <c r="AC68" s="80" t="s">
        <v>660</v>
      </c>
      <c r="AD68" s="53"/>
      <c r="AE68" s="56" t="s">
        <v>661</v>
      </c>
      <c r="AF68" s="80" t="str">
        <f>IFERROR(VLOOKUP(AE68,'Lookup Data'!A:D,2,),"")</f>
        <v/>
      </c>
      <c r="AG68" s="80" t="str">
        <f>IFERROR(VLOOKUP(AE68,'Lookup Data'!A:D,3,),"")</f>
        <v/>
      </c>
      <c r="AH68" s="53"/>
      <c r="AI68" s="56" t="s">
        <v>497</v>
      </c>
      <c r="AJ68" s="80">
        <f>IFERROR(VLOOKUP(AI68,'Lookup Data'!A:D,2,),"")</f>
        <v>28810753</v>
      </c>
      <c r="AK68" s="80" t="str">
        <f>IFERROR(VLOOKUP(AI68,'Lookup Data'!A:D,3,),"")</f>
        <v>Art History</v>
      </c>
      <c r="AL68" s="53"/>
      <c r="AM68" s="56"/>
      <c r="AN68" s="53"/>
      <c r="AO68" s="53"/>
      <c r="AP68" s="53"/>
      <c r="AQ68" s="82" t="s">
        <v>662</v>
      </c>
      <c r="AR68" s="56" t="s">
        <v>663</v>
      </c>
      <c r="AS68" s="56"/>
      <c r="AT68" s="56" t="s">
        <v>664</v>
      </c>
      <c r="AU68" s="53"/>
      <c r="AV68" s="53"/>
      <c r="AW68" s="53"/>
      <c r="AX68" s="113" t="s">
        <v>665</v>
      </c>
      <c r="AY68" s="116" t="str">
        <f>IFERROR(IF(VLOOKUP(AX68,'Lookup Data'!I$2:J$29,2,TRUE)="","",VLOOKUP(AX68,'Lookup Data'!I$2:J$29,2,TRUE)),"")</f>
        <v/>
      </c>
      <c r="AZ68" s="116" t="str">
        <f>IFERROR(IF(VLOOKUP(AX68,'Lookup Data'!I$2:K$29,3,TRUE)="","",VLOOKUP(AX68,'Lookup Data'!I$2:K$29,3,TRUE)),"")</f>
        <v>Joshua Neves</v>
      </c>
      <c r="BA68" s="53"/>
      <c r="BB68" s="116" t="str">
        <f>IFERROR(IF(VLOOKUP(AX68,'Lookup Data'!I$2:L$29,4,TRUE)="","",VLOOKUP(AX68,'Lookup Data'!I$2:L$29,4,TRUE)),"")</f>
        <v>Faculty of Fine Arts</v>
      </c>
      <c r="BC68" s="116" t="str">
        <f ca="1">IFERROR(VLOOKUP(BB68,'Lookup Data'!F$2:'Lookup Data'!F$6:G663,2,),"")</f>
        <v>Annie Gérin</v>
      </c>
      <c r="BD68" s="103">
        <f>(E68-7)</f>
        <v>45567</v>
      </c>
      <c r="BE68" s="53"/>
    </row>
    <row r="69" spans="1:57" ht="15" customHeight="1">
      <c r="A69" s="53">
        <v>40114056</v>
      </c>
      <c r="B69" s="54" t="s">
        <v>666</v>
      </c>
      <c r="C69" s="54" t="s">
        <v>667</v>
      </c>
      <c r="D69" s="54" t="s">
        <v>141</v>
      </c>
      <c r="E69" s="52" t="s">
        <v>668</v>
      </c>
      <c r="F69" s="64">
        <v>0.58333333333333337</v>
      </c>
      <c r="G69" s="54" t="s">
        <v>669</v>
      </c>
      <c r="H69" s="56" t="s">
        <v>153</v>
      </c>
      <c r="I69" s="80">
        <f>IFERROR(VLOOKUP(H69,'Lookup Data'!A:D,2,FALSE),"")</f>
        <v>10200262</v>
      </c>
      <c r="J69" s="116" t="str">
        <f>IFERROR(VLOOKUP(H69,'Lookup Data'!A:D,3,FALSE),"")</f>
        <v>Electrical and Computer Engineering</v>
      </c>
      <c r="K69" s="53"/>
      <c r="L69" s="56" t="s">
        <v>670</v>
      </c>
      <c r="M69" s="80">
        <f>IFERROR(VLOOKUP(L69,'Lookup Data'!A:B,2,),"")</f>
        <v>10189363</v>
      </c>
      <c r="N69" s="53" t="s">
        <v>638</v>
      </c>
      <c r="O69" s="80" t="str">
        <f>IFERROR(VLOOKUP(L69,'Lookup Data'!A:D,3,FALSE),"")</f>
        <v>Building, Civil and Environmental Engineering</v>
      </c>
      <c r="P69" s="78"/>
      <c r="Q69" s="56" t="s">
        <v>163</v>
      </c>
      <c r="R69" s="80">
        <f>IFERROR(VLOOKUP(Q69,'Lookup Data'!A:D,2,FALSE),"")</f>
        <v>10201981</v>
      </c>
      <c r="S69" s="53"/>
      <c r="T69" s="80" t="str">
        <f>IFERROR(VLOOKUP(Q69,'Lookup Data'!A:D,3,FALSE),"")</f>
        <v>Building, Civil and Environmental Engineering</v>
      </c>
      <c r="U69" s="53"/>
      <c r="V69" s="54"/>
      <c r="W69" s="53"/>
      <c r="X69" s="53"/>
      <c r="Y69" s="53"/>
      <c r="Z69" s="53"/>
      <c r="AA69" s="56" t="s">
        <v>671</v>
      </c>
      <c r="AB69" s="80" t="str">
        <f>IFERROR(VLOOKUP(AA69,'Lookup Data'!A:B,2,),"")</f>
        <v/>
      </c>
      <c r="AC69" s="80" t="s">
        <v>672</v>
      </c>
      <c r="AD69" s="53"/>
      <c r="AE69" s="56" t="s">
        <v>673</v>
      </c>
      <c r="AF69" s="80" t="str">
        <f>IFERROR(VLOOKUP(AE69,'Lookup Data'!A:D,2,),"")</f>
        <v>20448389</v>
      </c>
      <c r="AG69" s="80" t="str">
        <f>IFERROR(VLOOKUP(AE69,'Lookup Data'!A:D,3,),"")</f>
        <v>Building, Civil and Environmental Engineering</v>
      </c>
      <c r="AH69" s="53"/>
      <c r="AI69" s="56" t="s">
        <v>162</v>
      </c>
      <c r="AJ69" s="80">
        <f>IFERROR(VLOOKUP(AI69,'Lookup Data'!A:D,2,),"")</f>
        <v>10189472</v>
      </c>
      <c r="AK69" s="80" t="str">
        <f>IFERROR(VLOOKUP(AI69,'Lookup Data'!A:D,3,),"")</f>
        <v>Building, Civil and Environmental Engineering</v>
      </c>
      <c r="AL69" s="53"/>
      <c r="AM69" s="56"/>
      <c r="AN69" s="53"/>
      <c r="AO69" s="53"/>
      <c r="AP69" s="53"/>
      <c r="AQ69" s="82" t="s">
        <v>674</v>
      </c>
      <c r="AR69" s="56" t="s">
        <v>675</v>
      </c>
      <c r="AS69" s="56"/>
      <c r="AT69" s="56" t="s">
        <v>357</v>
      </c>
      <c r="AU69" s="53" t="s">
        <v>676</v>
      </c>
      <c r="AV69" s="53"/>
      <c r="AW69" s="53"/>
      <c r="AX69" s="113" t="s">
        <v>677</v>
      </c>
      <c r="AY69" s="116" t="str">
        <f>IFERROR(IF(VLOOKUP(AX69,'Lookup Data'!I$2:J$29,2,TRUE)="","",VLOOKUP(AX69,'Lookup Data'!I$2:J$29,2,TRUE)),"")</f>
        <v>Department of</v>
      </c>
      <c r="AZ69" s="81" t="s">
        <v>678</v>
      </c>
      <c r="BA69" s="53"/>
      <c r="BB69" s="116" t="str">
        <f>IFERROR(IF(VLOOKUP(AX69,'Lookup Data'!I$2:L$29,4,TRUE)="","",VLOOKUP(AX69,'Lookup Data'!I$2:L$29,4,TRUE)),"")</f>
        <v>Gina Cody School of Engineering and Computer Science</v>
      </c>
      <c r="BC69" s="116" t="str">
        <f ca="1">IFERROR(VLOOKUP(BB69,'Lookup Data'!F$2:'Lookup Data'!F$6:G664,2,),"")</f>
        <v>Mourad Debbabi</v>
      </c>
      <c r="BD69" s="103" t="e">
        <f>(E69-7)</f>
        <v>#VALUE!</v>
      </c>
      <c r="BE69" s="53"/>
    </row>
    <row r="70" spans="1:57" ht="15" customHeight="1">
      <c r="A70" s="53">
        <v>40039194</v>
      </c>
      <c r="B70" s="54" t="s">
        <v>679</v>
      </c>
      <c r="C70" s="54" t="s">
        <v>680</v>
      </c>
      <c r="D70" s="54" t="s">
        <v>141</v>
      </c>
      <c r="E70" s="52">
        <v>45604</v>
      </c>
      <c r="F70" s="55" t="s">
        <v>681</v>
      </c>
      <c r="G70" s="54" t="s">
        <v>555</v>
      </c>
      <c r="H70" s="56" t="s">
        <v>614</v>
      </c>
      <c r="I70" s="80">
        <f>IFERROR(VLOOKUP(H70,'Lookup Data'!A:D,2,FALSE),"")</f>
        <v>10085125</v>
      </c>
      <c r="J70" s="116" t="str">
        <f>IFERROR(VLOOKUP(H70,'Lookup Data'!A:D,3,FALSE),"")</f>
        <v>Electrical and Computer Engineering</v>
      </c>
      <c r="K70" s="53"/>
      <c r="L70" s="56" t="s">
        <v>549</v>
      </c>
      <c r="M70" s="80">
        <f>IFERROR(VLOOKUP(L70,'Lookup Data'!A:B,2,),"")</f>
        <v>10189431</v>
      </c>
      <c r="N70" s="53" t="s">
        <v>638</v>
      </c>
      <c r="O70" s="80" t="str">
        <f>IFERROR(VLOOKUP(L70,'Lookup Data'!A:D,3,FALSE),"")</f>
        <v>Building, Civil and Environmental Engineering</v>
      </c>
      <c r="P70" s="78"/>
      <c r="Q70" s="56"/>
      <c r="R70" s="80" t="str">
        <f>IFERROR(VLOOKUP(Q70,'Lookup Data'!A:D,2,FALSE),"")</f>
        <v/>
      </c>
      <c r="S70" s="53"/>
      <c r="T70" s="80" t="str">
        <f>IFERROR(VLOOKUP(Q70,'Lookup Data'!A:D,3,FALSE),"")</f>
        <v/>
      </c>
      <c r="U70" s="53"/>
      <c r="V70" s="54"/>
      <c r="W70" s="53"/>
      <c r="X70" s="53"/>
      <c r="Y70" s="53"/>
      <c r="Z70" s="53"/>
      <c r="AA70" s="56" t="s">
        <v>548</v>
      </c>
      <c r="AB70" s="80">
        <f>IFERROR(VLOOKUP(AA70,'Lookup Data'!A:B,2,),"")</f>
        <v>22275414</v>
      </c>
      <c r="AC70" s="80" t="str">
        <f>IFERROR(VLOOKUP(AA70,'Lookup Data'!A:D,3,),"")</f>
        <v>Concordia Institute for Information and Systems Engineering</v>
      </c>
      <c r="AD70" s="53"/>
      <c r="AE70" s="56" t="s">
        <v>682</v>
      </c>
      <c r="AF70" s="80">
        <f>IFERROR(VLOOKUP(AE70,'Lookup Data'!A:D,2,),"")</f>
        <v>10178798</v>
      </c>
      <c r="AG70" s="80" t="str">
        <f>IFERROR(VLOOKUP(AE70,'Lookup Data'!A:D,3,),"")</f>
        <v>Building, Civil and Environmental Engineering</v>
      </c>
      <c r="AH70" s="53"/>
      <c r="AI70" s="56" t="s">
        <v>550</v>
      </c>
      <c r="AJ70" s="80">
        <f>IFERROR(VLOOKUP(AI70,'Lookup Data'!A:D,2,),"")</f>
        <v>10189430</v>
      </c>
      <c r="AK70" s="80" t="str">
        <f>IFERROR(VLOOKUP(AI70,'Lookup Data'!A:D,3,),"")</f>
        <v>Building, Civil and Environmental Engineering</v>
      </c>
      <c r="AL70" s="53"/>
      <c r="AM70" s="56"/>
      <c r="AN70" s="53"/>
      <c r="AO70" s="53"/>
      <c r="AP70" s="53"/>
      <c r="AQ70" s="82" t="s">
        <v>683</v>
      </c>
      <c r="AR70" s="56" t="s">
        <v>684</v>
      </c>
      <c r="AS70" s="56"/>
      <c r="AT70" s="56" t="s">
        <v>366</v>
      </c>
      <c r="AU70" s="53"/>
      <c r="AV70" s="53"/>
      <c r="AW70" s="53"/>
      <c r="AX70" s="113" t="s">
        <v>677</v>
      </c>
      <c r="AY70" s="116" t="str">
        <f>IFERROR(IF(VLOOKUP(AX70,'Lookup Data'!I$2:J$29,2,TRUE)="","",VLOOKUP(AX70,'Lookup Data'!I$2:J$29,2,TRUE)),"")</f>
        <v>Department of</v>
      </c>
      <c r="AZ70" s="116" t="s">
        <v>678</v>
      </c>
      <c r="BA70" s="53"/>
      <c r="BB70" s="116" t="str">
        <f>IFERROR(IF(VLOOKUP(AX70,'Lookup Data'!I$2:L$29,4,TRUE)="","",VLOOKUP(AX70,'Lookup Data'!I$2:L$29,4,TRUE)),"")</f>
        <v>Gina Cody School of Engineering and Computer Science</v>
      </c>
      <c r="BC70" s="116" t="str">
        <f ca="1">IFERROR(VLOOKUP(BB70,'Lookup Data'!F$2:'Lookup Data'!F$6:G665,2,),"")</f>
        <v>Mourad Debbabi</v>
      </c>
      <c r="BD70" s="103">
        <f>(E70-7)</f>
        <v>45597</v>
      </c>
      <c r="BE70" s="53"/>
    </row>
    <row r="71" spans="1:57" s="9" customFormat="1" ht="15" customHeight="1">
      <c r="A71" s="121">
        <v>4003070</v>
      </c>
      <c r="B71" s="122" t="s">
        <v>685</v>
      </c>
      <c r="C71" s="122" t="s">
        <v>686</v>
      </c>
      <c r="D71" s="122" t="s">
        <v>321</v>
      </c>
      <c r="E71" s="57">
        <v>45601</v>
      </c>
      <c r="F71" s="123">
        <v>0.54166666666666663</v>
      </c>
      <c r="G71" s="122" t="s">
        <v>360</v>
      </c>
      <c r="H71" s="124" t="s">
        <v>687</v>
      </c>
      <c r="I71" s="125">
        <f>IFERROR(VLOOKUP(H71,'Lookup Data'!A:D,2,FALSE),"")</f>
        <v>28535884</v>
      </c>
      <c r="J71" s="126" t="str">
        <f>IFERROR(VLOOKUP(H71,'Lookup Data'!A:D,3,FALSE),"")</f>
        <v>Education</v>
      </c>
      <c r="K71" s="121"/>
      <c r="L71" s="124" t="s">
        <v>688</v>
      </c>
      <c r="M71" s="125">
        <f>IFERROR(VLOOKUP(L71,'Lookup Data'!A:B,2,),"")</f>
        <v>27680716</v>
      </c>
      <c r="N71" s="121" t="s">
        <v>638</v>
      </c>
      <c r="O71" s="125" t="str">
        <f>IFERROR(VLOOKUP(L71,'Lookup Data'!A:D,3,FALSE),"")</f>
        <v>Education</v>
      </c>
      <c r="P71" s="127"/>
      <c r="Q71" s="124"/>
      <c r="R71" s="125" t="str">
        <f>IFERROR(VLOOKUP(Q71,'Lookup Data'!A:D,2,FALSE),"")</f>
        <v/>
      </c>
      <c r="S71" s="121"/>
      <c r="T71" s="125" t="str">
        <f>IFERROR(VLOOKUP(Q71,'Lookup Data'!A:D,3,FALSE),"")</f>
        <v/>
      </c>
      <c r="U71" s="121"/>
      <c r="V71" s="122"/>
      <c r="W71" s="121"/>
      <c r="X71" s="121"/>
      <c r="Y71" s="121"/>
      <c r="Z71" s="121"/>
      <c r="AA71" s="124" t="s">
        <v>689</v>
      </c>
      <c r="AB71" s="125">
        <f>IFERROR(VLOOKUP(AA71,'Lookup Data'!A:B,2,),"")</f>
        <v>22105195</v>
      </c>
      <c r="AC71" s="121" t="s">
        <v>321</v>
      </c>
      <c r="AD71" s="121"/>
      <c r="AE71" s="124" t="s">
        <v>476</v>
      </c>
      <c r="AF71" s="125">
        <f>IFERROR(VLOOKUP(AE71,'Lookup Data'!A:D,2,),"")</f>
        <v>10205904</v>
      </c>
      <c r="AG71" s="125" t="str">
        <f>IFERROR(VLOOKUP(AE71,'Lookup Data'!A:D,3,),"")</f>
        <v>Education</v>
      </c>
      <c r="AH71" s="121"/>
      <c r="AI71" s="124" t="s">
        <v>690</v>
      </c>
      <c r="AJ71" s="125" t="str">
        <f>IFERROR(VLOOKUP(AI71,'Lookup Data'!A:D,2,),"")</f>
        <v>10016098</v>
      </c>
      <c r="AK71" s="125" t="str">
        <f>IFERROR(VLOOKUP(AI71,'Lookup Data'!A:D,3,),"")</f>
        <v>Education</v>
      </c>
      <c r="AL71" s="121"/>
      <c r="AM71" s="124"/>
      <c r="AN71" s="121"/>
      <c r="AO71" s="121"/>
      <c r="AP71" s="121"/>
      <c r="AQ71" s="128" t="s">
        <v>691</v>
      </c>
      <c r="AR71" s="124" t="s">
        <v>321</v>
      </c>
      <c r="AS71" s="124"/>
      <c r="AT71" s="124" t="s">
        <v>692</v>
      </c>
      <c r="AU71" s="121"/>
      <c r="AV71" s="121"/>
      <c r="AW71" s="121"/>
      <c r="AX71" s="129" t="s">
        <v>321</v>
      </c>
      <c r="AY71" s="126" t="str">
        <f>IFERROR(IF(VLOOKUP(AX71,'Lookup Data'!I$2:J$29,2,TRUE)="","",VLOOKUP(AX71,'Lookup Data'!I$2:J$29,2,TRUE)),"")</f>
        <v>Department of</v>
      </c>
      <c r="AZ71" s="126" t="str">
        <f>IFERROR(IF(VLOOKUP(AX71,'Lookup Data'!I$2:K$29,3,TRUE)="","",VLOOKUP(AX71,'Lookup Data'!I$2:K$29,3,TRUE)),"")</f>
        <v>Walcir Cardoso</v>
      </c>
      <c r="BA71" s="121"/>
      <c r="BB71" s="126" t="str">
        <f>IFERROR(IF(VLOOKUP(AX71,'Lookup Data'!I$2:L$29,4,TRUE)="","",VLOOKUP(AX71,'Lookup Data'!I$2:L$29,4,TRUE)),"")</f>
        <v>Faculty of Arts and Science</v>
      </c>
      <c r="BC71" s="126" t="str">
        <f ca="1">IFERROR(VLOOKUP(BB71,'Lookup Data'!F$2:'Lookup Data'!F$6:G666,2,),"")</f>
        <v>Pascale Sicotte</v>
      </c>
      <c r="BD71" s="130">
        <f>(E71-7)</f>
        <v>45594</v>
      </c>
      <c r="BE71" s="121"/>
    </row>
    <row r="72" spans="1:57" ht="15" customHeight="1">
      <c r="A72" s="53">
        <v>40176435</v>
      </c>
      <c r="B72" s="54" t="s">
        <v>693</v>
      </c>
      <c r="C72" s="54" t="s">
        <v>694</v>
      </c>
      <c r="D72" s="54" t="s">
        <v>79</v>
      </c>
      <c r="E72" s="52">
        <v>45595</v>
      </c>
      <c r="F72" s="55" t="s">
        <v>695</v>
      </c>
      <c r="G72" s="54" t="s">
        <v>696</v>
      </c>
      <c r="H72" s="56" t="s">
        <v>697</v>
      </c>
      <c r="I72" s="80" t="str">
        <f>IFERROR(VLOOKUP(H72,'Lookup Data'!A:D,2,FALSE),"")</f>
        <v/>
      </c>
      <c r="J72" s="116" t="s">
        <v>85</v>
      </c>
      <c r="K72" s="53"/>
      <c r="L72" s="56" t="s">
        <v>83</v>
      </c>
      <c r="M72" s="80">
        <f>IFERROR(VLOOKUP(L72,'Lookup Data'!A:B,2,),"")</f>
        <v>10141810</v>
      </c>
      <c r="N72" s="53" t="s">
        <v>638</v>
      </c>
      <c r="O72" s="80" t="str">
        <f>IFERROR(VLOOKUP(L72,'Lookup Data'!A:D,3,FALSE),"")</f>
        <v>Concordia Institute for Information and Systems Engineering</v>
      </c>
      <c r="P72" s="78"/>
      <c r="Q72" s="56" t="s">
        <v>698</v>
      </c>
      <c r="R72" s="80" t="str">
        <f>IFERROR(VLOOKUP(Q72,'Lookup Data'!A:D,2,FALSE),"")</f>
        <v/>
      </c>
      <c r="S72" s="53" t="s">
        <v>699</v>
      </c>
      <c r="T72" s="80" t="s">
        <v>700</v>
      </c>
      <c r="U72" s="53"/>
      <c r="V72" s="54" t="s">
        <v>701</v>
      </c>
      <c r="W72" s="53"/>
      <c r="X72" s="53" t="s">
        <v>699</v>
      </c>
      <c r="Y72" s="80" t="s">
        <v>700</v>
      </c>
      <c r="Z72" s="53"/>
      <c r="AA72" s="56" t="s">
        <v>546</v>
      </c>
      <c r="AB72" s="80">
        <f>IFERROR(VLOOKUP(AA72,'Lookup Data'!A:B,2,),"")</f>
        <v>20644013</v>
      </c>
      <c r="AC72" s="81" t="str">
        <f>IFERROR(VLOOKUP(AA72,'Lookup Data'!A:D,3,),"")</f>
        <v>Mechanical, Industrial and Aerospace Engineering</v>
      </c>
      <c r="AD72" s="53"/>
      <c r="AE72" s="56" t="s">
        <v>702</v>
      </c>
      <c r="AF72" s="125" t="str">
        <f>IFERROR(VLOOKUP(AE72,'Lookup Data'!A:D,2,),"")</f>
        <v/>
      </c>
      <c r="AG72" s="80" t="s">
        <v>79</v>
      </c>
      <c r="AH72" s="53"/>
      <c r="AI72" s="56" t="s">
        <v>387</v>
      </c>
      <c r="AJ72" s="80">
        <f>IFERROR(VLOOKUP(AI72,'Lookup Data'!A:D,2,),"")</f>
        <v>40182077</v>
      </c>
      <c r="AK72" s="80" t="str">
        <f>IFERROR(VLOOKUP(AI72,'Lookup Data'!A:D,3,),"")</f>
        <v>Information Systems Engineering</v>
      </c>
      <c r="AL72" s="53"/>
      <c r="AM72" s="56"/>
      <c r="AN72" s="53"/>
      <c r="AO72" s="53"/>
      <c r="AP72" s="53"/>
      <c r="AQ72" s="82" t="s">
        <v>703</v>
      </c>
      <c r="AR72" s="56" t="s">
        <v>704</v>
      </c>
      <c r="AS72" s="56"/>
      <c r="AT72" s="56" t="s">
        <v>705</v>
      </c>
      <c r="AU72" s="53"/>
      <c r="AV72" s="53"/>
      <c r="AW72" s="53"/>
      <c r="AX72" s="113" t="s">
        <v>646</v>
      </c>
      <c r="AY72" s="116" t="str">
        <f>IFERROR(IF(VLOOKUP(AX72,'Lookup Data'!I$2:J$29,2,TRUE)="","",VLOOKUP(AX72,'Lookup Data'!I$2:J$29,2,TRUE)),"")</f>
        <v/>
      </c>
      <c r="AZ72" s="116" t="str">
        <f>IFERROR(IF(VLOOKUP(AX72,'Lookup Data'!I$2:K$29,3,TRUE)="","",VLOOKUP(AX72,'Lookup Data'!I$2:K$29,3,TRUE)),"")</f>
        <v>Farnoosh Naderkhani</v>
      </c>
      <c r="BA72" s="53"/>
      <c r="BB72" s="116" t="str">
        <f>IFERROR(IF(VLOOKUP(AX72,'Lookup Data'!I$2:L$29,4,TRUE)="","",VLOOKUP(AX72,'Lookup Data'!I$2:L$29,4,TRUE)),"")</f>
        <v>Gina Cody School of Engineering and Computer Science</v>
      </c>
      <c r="BC72" s="116" t="str">
        <f ca="1">IFERROR(VLOOKUP(BB72,'Lookup Data'!F$2:'Lookup Data'!F$6:G667,2,),"")</f>
        <v>Mourad Debbabi</v>
      </c>
      <c r="BD72" s="103">
        <f>(E72-7)</f>
        <v>45588</v>
      </c>
      <c r="BE72" s="53"/>
    </row>
    <row r="73" spans="1:57" ht="15" customHeight="1">
      <c r="A73" s="53">
        <v>40124016</v>
      </c>
      <c r="B73" s="54" t="s">
        <v>706</v>
      </c>
      <c r="C73" s="54" t="s">
        <v>707</v>
      </c>
      <c r="D73" s="54" t="s">
        <v>111</v>
      </c>
      <c r="E73" s="52">
        <v>45593</v>
      </c>
      <c r="F73" s="64">
        <v>0.41666666666666669</v>
      </c>
      <c r="G73" s="54" t="s">
        <v>104</v>
      </c>
      <c r="H73" s="56" t="s">
        <v>708</v>
      </c>
      <c r="I73" s="80">
        <f>IFERROR(VLOOKUP(H73,'Lookup Data'!A:D,2,FALSE),"")</f>
        <v>23778436</v>
      </c>
      <c r="J73" s="116" t="str">
        <f>IFERROR(VLOOKUP(H73,'Lookup Data'!A:D,3,FALSE),"")</f>
        <v>Chemistry and Biochemistry</v>
      </c>
      <c r="K73" s="53"/>
      <c r="L73" s="56" t="s">
        <v>709</v>
      </c>
      <c r="M73" s="80" t="str">
        <f>IFERROR(VLOOKUP(L73,'Lookup Data'!A:B,2,),"")</f>
        <v/>
      </c>
      <c r="N73" s="53" t="s">
        <v>638</v>
      </c>
      <c r="O73" s="80" t="s">
        <v>103</v>
      </c>
      <c r="P73" s="78"/>
      <c r="Q73" s="56" t="s">
        <v>710</v>
      </c>
      <c r="R73" s="80">
        <f>IFERROR(VLOOKUP(Q73,'Lookup Data'!A:D,2,FALSE),"")</f>
        <v>10150046</v>
      </c>
      <c r="S73" s="53" t="s">
        <v>699</v>
      </c>
      <c r="T73" s="80" t="str">
        <f>IFERROR(VLOOKUP(Q73,'Lookup Data'!A:D,3,FALSE),"")</f>
        <v>Chemistry and Biochemistry</v>
      </c>
      <c r="U73" s="53"/>
      <c r="V73" s="54"/>
      <c r="W73" s="53"/>
      <c r="X73" s="53"/>
      <c r="Y73" s="53"/>
      <c r="Z73" s="53"/>
      <c r="AA73" s="56" t="s">
        <v>711</v>
      </c>
      <c r="AB73" s="80">
        <f>IFERROR(VLOOKUP(AA73,'Lookup Data'!A:B,2,),"")</f>
        <v>0</v>
      </c>
      <c r="AC73" s="81" t="s">
        <v>621</v>
      </c>
      <c r="AD73" s="53"/>
      <c r="AE73" s="56" t="s">
        <v>712</v>
      </c>
      <c r="AF73" s="80">
        <f>IFERROR(VLOOKUP(AE73,'Lookup Data'!A:D,2,),"")</f>
        <v>20698768</v>
      </c>
      <c r="AG73" s="80" t="str">
        <f>IFERROR(VLOOKUP(AE73,'Lookup Data'!A:D,3,),"")</f>
        <v>Physics</v>
      </c>
      <c r="AH73" s="53"/>
      <c r="AI73" s="56" t="s">
        <v>713</v>
      </c>
      <c r="AJ73" s="80">
        <f>IFERROR(VLOOKUP(AI73,'Lookup Data'!A:D,2,),"")</f>
        <v>20652407</v>
      </c>
      <c r="AK73" s="80" t="str">
        <f>IFERROR(VLOOKUP(AI73,'Lookup Data'!A:D,3,),"")</f>
        <v>Chemistry and Biochemistry</v>
      </c>
      <c r="AL73" s="53"/>
      <c r="AM73" s="56"/>
      <c r="AN73" s="53"/>
      <c r="AO73" s="53"/>
      <c r="AP73" s="53"/>
      <c r="AQ73" s="82" t="s">
        <v>714</v>
      </c>
      <c r="AR73" s="56" t="s">
        <v>111</v>
      </c>
      <c r="AS73" s="56"/>
      <c r="AT73" s="56" t="s">
        <v>357</v>
      </c>
      <c r="AU73" s="53"/>
      <c r="AV73" s="53"/>
      <c r="AW73" s="53"/>
      <c r="AX73" s="113" t="s">
        <v>103</v>
      </c>
      <c r="AY73" s="116" t="str">
        <f>IFERROR(IF(VLOOKUP(AX73,'Lookup Data'!I$2:J$29,2,TRUE)="","",VLOOKUP(AX73,'Lookup Data'!I$2:J$29,2,TRUE)),"")</f>
        <v>Department of</v>
      </c>
      <c r="AZ73" s="116" t="str">
        <f>IFERROR(IF(VLOOKUP(AX73,'Lookup Data'!I$2:K$29,3,TRUE)="","",VLOOKUP(AX73,'Lookup Data'!I$2:K$29,3,TRUE)),"")</f>
        <v>Louis Cuccia</v>
      </c>
      <c r="BA73" s="53"/>
      <c r="BB73" s="116" t="str">
        <f>IFERROR(IF(VLOOKUP(AX73,'Lookup Data'!I$2:L$29,4,TRUE)="","",VLOOKUP(AX73,'Lookup Data'!I$2:L$29,4,TRUE)),"")</f>
        <v>Faculty of Arts and Science</v>
      </c>
      <c r="BC73" s="116" t="str">
        <f ca="1">IFERROR(VLOOKUP(BB73,'Lookup Data'!F$2:'Lookup Data'!F$6:G668,2,),"")</f>
        <v>Pascale Sicotte</v>
      </c>
      <c r="BD73" s="103">
        <f>(E73-7)</f>
        <v>45586</v>
      </c>
      <c r="BE73" s="53"/>
    </row>
    <row r="74" spans="1:57" ht="15" customHeight="1">
      <c r="A74" s="53">
        <v>40158113</v>
      </c>
      <c r="B74" s="131" t="s">
        <v>715</v>
      </c>
      <c r="C74" s="54" t="s">
        <v>716</v>
      </c>
      <c r="D74" s="54" t="s">
        <v>233</v>
      </c>
      <c r="E74" s="52">
        <v>45629</v>
      </c>
      <c r="F74" s="64">
        <v>0.54166666666666663</v>
      </c>
      <c r="G74" s="54" t="s">
        <v>181</v>
      </c>
      <c r="H74" s="56" t="s">
        <v>629</v>
      </c>
      <c r="I74" s="80">
        <f>IFERROR(VLOOKUP(H74,'Lookup Data'!A:D,2,FALSE),"")</f>
        <v>10120449</v>
      </c>
      <c r="J74" s="116" t="s">
        <v>85</v>
      </c>
      <c r="K74" s="53"/>
      <c r="L74" s="56" t="s">
        <v>237</v>
      </c>
      <c r="M74" s="80">
        <f>IFERROR(VLOOKUP(L74,'Lookup Data'!A:B,2,),"")</f>
        <v>22914247</v>
      </c>
      <c r="N74" s="53" t="s">
        <v>638</v>
      </c>
      <c r="O74" s="80" t="str">
        <f>IFERROR(VLOOKUP(L74,'Lookup Data'!A:D,3,FALSE),"")</f>
        <v>Mechanical, Industrial and Aerospace Engineering</v>
      </c>
      <c r="P74" s="78"/>
      <c r="Q74" s="56"/>
      <c r="R74" s="80" t="str">
        <f>IFERROR(VLOOKUP(Q74,'Lookup Data'!A:D,2,FALSE),"")</f>
        <v/>
      </c>
      <c r="S74" s="53"/>
      <c r="T74" s="80" t="str">
        <f>IFERROR(VLOOKUP(Q74,'Lookup Data'!A:D,3,FALSE),"")</f>
        <v/>
      </c>
      <c r="U74" s="53"/>
      <c r="V74" s="54"/>
      <c r="W74" s="53"/>
      <c r="X74" s="53"/>
      <c r="Y74" s="53"/>
      <c r="Z74" s="53"/>
      <c r="AA74" s="56" t="s">
        <v>163</v>
      </c>
      <c r="AB74" s="80">
        <f>IFERROR(VLOOKUP(AA74,'Lookup Data'!A:B,2,),"")</f>
        <v>10201981</v>
      </c>
      <c r="AC74" s="81" t="str">
        <f>IFERROR(VLOOKUP(AA74,'Lookup Data'!A:D,3,),"")</f>
        <v>Building, Civil and Environmental Engineering</v>
      </c>
      <c r="AD74" s="53"/>
      <c r="AE74" s="56" t="s">
        <v>307</v>
      </c>
      <c r="AF74" s="80" t="str">
        <f>IFERROR(VLOOKUP(AE74,'Lookup Data'!A:D,2,),"")</f>
        <v>20731676</v>
      </c>
      <c r="AG74" s="80" t="s">
        <v>717</v>
      </c>
      <c r="AH74" s="53"/>
      <c r="AI74" s="56" t="s">
        <v>235</v>
      </c>
      <c r="AJ74" s="80">
        <f>IFERROR(VLOOKUP(AI74,'Lookup Data'!A:D,2,),"")</f>
        <v>29023836</v>
      </c>
      <c r="AK74" s="80" t="str">
        <f>IFERROR(VLOOKUP(AI74,'Lookup Data'!A:D,3,),"")</f>
        <v>Mechanical, Industrial and Aerospace Engineering</v>
      </c>
      <c r="AL74" s="53"/>
      <c r="AM74" s="56"/>
      <c r="AN74" s="53"/>
      <c r="AO74" s="53"/>
      <c r="AP74" s="53"/>
      <c r="AQ74" s="82" t="s">
        <v>718</v>
      </c>
      <c r="AR74" s="56" t="s">
        <v>719</v>
      </c>
      <c r="AS74" s="56"/>
      <c r="AT74" s="56" t="s">
        <v>720</v>
      </c>
      <c r="AU74" s="53"/>
      <c r="AV74" s="53"/>
      <c r="AW74" s="53"/>
      <c r="AX74" s="113" t="s">
        <v>717</v>
      </c>
      <c r="AY74" s="116" t="str">
        <f>IFERROR(IF(VLOOKUP(AX74,'Lookup Data'!I$2:J$29,2,TRUE)="","",VLOOKUP(AX74,'Lookup Data'!I$2:J$29,2,TRUE)),"")</f>
        <v>Department of</v>
      </c>
      <c r="AZ74" s="116" t="str">
        <f>IFERROR(IF(VLOOKUP(AX74,'Lookup Data'!I$2:K$29,3,TRUE)="","",VLOOKUP(AX74,'Lookup Data'!I$2:K$29,3,TRUE)),"")</f>
        <v>Ramin Sedaghati</v>
      </c>
      <c r="BA74" s="53"/>
      <c r="BB74" s="116" t="str">
        <f>IFERROR(IF(VLOOKUP(AX74,'Lookup Data'!I$2:L$29,4,TRUE)="","",VLOOKUP(AX74,'Lookup Data'!I$2:L$29,4,TRUE)),"")</f>
        <v>Gina Cody School of Engineering and Computer Science</v>
      </c>
      <c r="BC74" s="116" t="str">
        <f ca="1">IFERROR(VLOOKUP(BB74,'Lookup Data'!F$2:'Lookup Data'!F$6:G669,2,),"")</f>
        <v>Mourad Debbabi</v>
      </c>
      <c r="BD74" s="103">
        <f>(E74-7)</f>
        <v>45622</v>
      </c>
      <c r="BE74" s="53"/>
    </row>
    <row r="75" spans="1:57" ht="15" customHeight="1">
      <c r="A75" s="53">
        <v>40152775</v>
      </c>
      <c r="B75" s="58" t="s">
        <v>721</v>
      </c>
      <c r="C75" s="54" t="s">
        <v>722</v>
      </c>
      <c r="D75" s="54" t="s">
        <v>85</v>
      </c>
      <c r="E75" s="52">
        <v>45604</v>
      </c>
      <c r="F75" s="55" t="s">
        <v>723</v>
      </c>
      <c r="G75" s="54" t="s">
        <v>181</v>
      </c>
      <c r="H75" s="56" t="s">
        <v>387</v>
      </c>
      <c r="I75" s="80">
        <f>IFERROR(VLOOKUP(H75,'Lookup Data'!A:D,2,FALSE),"")</f>
        <v>40182077</v>
      </c>
      <c r="J75" s="81" t="str">
        <f>IFERROR(VLOOKUP(H75,'Lookup Data'!A:D,3,FALSE),"")</f>
        <v>Information Systems Engineering</v>
      </c>
      <c r="K75" s="53"/>
      <c r="L75" s="56" t="s">
        <v>724</v>
      </c>
      <c r="M75" s="80">
        <f>IFERROR(VLOOKUP(L75,'Lookup Data'!A:B,2,),"")</f>
        <v>10103366</v>
      </c>
      <c r="N75" s="53"/>
      <c r="O75" s="80" t="str">
        <f>IFERROR(VLOOKUP(L75,'Lookup Data'!A:D,3,FALSE),"")</f>
        <v>Electrical and Computer Engineering</v>
      </c>
      <c r="P75" s="78"/>
      <c r="Q75" s="56"/>
      <c r="R75" s="80" t="str">
        <f>IFERROR(VLOOKUP(Q75,'Lookup Data'!A:D,2,FALSE),"")</f>
        <v/>
      </c>
      <c r="S75" s="53"/>
      <c r="T75" s="80" t="str">
        <f>IFERROR(VLOOKUP(Q75,'Lookup Data'!A:D,3,FALSE),"")</f>
        <v/>
      </c>
      <c r="U75" s="53"/>
      <c r="V75" s="54"/>
      <c r="W75" s="53"/>
      <c r="X75" s="53"/>
      <c r="Y75" s="53"/>
      <c r="Z75" s="53"/>
      <c r="AA75" s="56" t="s">
        <v>485</v>
      </c>
      <c r="AB75" s="80" t="str">
        <f>IFERROR(VLOOKUP(AA75,'Lookup Data'!A:B,2,),"")</f>
        <v/>
      </c>
      <c r="AC75" s="81" t="s">
        <v>725</v>
      </c>
      <c r="AD75" s="53"/>
      <c r="AE75" s="56" t="s">
        <v>726</v>
      </c>
      <c r="AF75" s="80">
        <f>IFERROR(VLOOKUP(AE75,'Lookup Data'!A:D,2,),"")</f>
        <v>10136995</v>
      </c>
      <c r="AG75" s="80" t="str">
        <f>IFERROR(VLOOKUP(AE75,'Lookup Data'!A:D,3,),"")</f>
        <v>Electrical and Computer Engineering</v>
      </c>
      <c r="AH75" s="53"/>
      <c r="AI75" s="56" t="s">
        <v>727</v>
      </c>
      <c r="AJ75" s="80">
        <f>IFERROR(VLOOKUP(AI75,'Lookup Data'!A:D,2,),"")</f>
        <v>10170625</v>
      </c>
      <c r="AK75" s="80" t="str">
        <f>IFERROR(VLOOKUP(AI75,'Lookup Data'!A:D,3,),"")</f>
        <v>Electrical and Computer Engineering</v>
      </c>
      <c r="AL75" s="53"/>
      <c r="AM75" s="56"/>
      <c r="AN75" s="53"/>
      <c r="AO75" s="53"/>
      <c r="AP75" s="53"/>
      <c r="AQ75" s="82" t="s">
        <v>728</v>
      </c>
      <c r="AR75" s="56" t="s">
        <v>729</v>
      </c>
      <c r="AS75" s="56"/>
      <c r="AT75" s="56" t="s">
        <v>730</v>
      </c>
      <c r="AU75" s="53" t="s">
        <v>731</v>
      </c>
      <c r="AV75" s="53"/>
      <c r="AW75" s="53"/>
      <c r="AX75" s="113" t="s">
        <v>85</v>
      </c>
      <c r="AY75" s="116" t="str">
        <f>IFERROR(IF(VLOOKUP(AX75,'Lookup Data'!I$2:J$29,2,TRUE)="","",VLOOKUP(AX75,'Lookup Data'!I$2:J$29,2,TRUE)),"")</f>
        <v>Department of</v>
      </c>
      <c r="AZ75" s="116" t="str">
        <f>IFERROR(IF(VLOOKUP(AX75,'Lookup Data'!I$2:K$29,3,TRUE)="","",VLOOKUP(AX75,'Lookup Data'!I$2:K$29,3,TRUE)),"")</f>
        <v>Jun Cai</v>
      </c>
      <c r="BA75" s="53"/>
      <c r="BB75" s="116" t="str">
        <f>IFERROR(IF(VLOOKUP(AX75,'Lookup Data'!I$2:L$29,4,TRUE)="","",VLOOKUP(AX75,'Lookup Data'!I$2:L$29,4,TRUE)),"")</f>
        <v>Gina Cody School of Engineering and Computer Science</v>
      </c>
      <c r="BC75" s="116" t="str">
        <f ca="1">IFERROR(VLOOKUP(BB75,'Lookup Data'!F$2:'Lookup Data'!F$6:G670,2,),"")</f>
        <v>Mourad Debbabi</v>
      </c>
      <c r="BD75" s="103">
        <f>(E75-7)</f>
        <v>45597</v>
      </c>
      <c r="BE75" s="53"/>
    </row>
    <row r="76" spans="1:57" ht="15" customHeight="1">
      <c r="A76" s="59">
        <v>10175782</v>
      </c>
      <c r="B76" s="54" t="s">
        <v>732</v>
      </c>
      <c r="C76" s="54" t="s">
        <v>733</v>
      </c>
      <c r="D76" s="54" t="s">
        <v>572</v>
      </c>
      <c r="E76" s="52">
        <v>45610</v>
      </c>
      <c r="F76" s="60">
        <v>0.41666666666666669</v>
      </c>
      <c r="G76" s="54" t="s">
        <v>734</v>
      </c>
      <c r="H76" s="56" t="s">
        <v>735</v>
      </c>
      <c r="I76" s="80">
        <f>IFERROR(VLOOKUP(H76,'Lookup Data'!A:D,2,FALSE),"")</f>
        <v>20917753</v>
      </c>
      <c r="J76" s="81" t="str">
        <f>IFERROR(VLOOKUP(H76,'Lookup Data'!A:D,3,FALSE),"")</f>
        <v>Economics</v>
      </c>
      <c r="K76" s="53"/>
      <c r="L76" s="56" t="s">
        <v>575</v>
      </c>
      <c r="M76" s="80">
        <f>IFERROR(VLOOKUP(L76,'Lookup Data'!A:B,2,),"")</f>
        <v>10108275</v>
      </c>
      <c r="N76" s="53"/>
      <c r="O76" s="80" t="str">
        <f>IFERROR(VLOOKUP(L76,'Lookup Data'!A:D,3,FALSE),"")</f>
        <v>Economics</v>
      </c>
      <c r="P76" s="78"/>
      <c r="Q76" s="56"/>
      <c r="R76" s="80" t="str">
        <f>IFERROR(VLOOKUP(Q76,'Lookup Data'!A:D,2,FALSE),"")</f>
        <v/>
      </c>
      <c r="S76" s="53"/>
      <c r="T76" s="80" t="str">
        <f>IFERROR(VLOOKUP(Q76,'Lookup Data'!A:D,3,FALSE),"")</f>
        <v/>
      </c>
      <c r="U76" s="53"/>
      <c r="V76" s="54"/>
      <c r="W76" s="53"/>
      <c r="X76" s="53"/>
      <c r="Y76" s="53"/>
      <c r="Z76" s="53"/>
      <c r="AA76" s="56" t="s">
        <v>736</v>
      </c>
      <c r="AB76" s="80">
        <f>IFERROR(VLOOKUP(AA76,'Lookup Data'!A:B,2,),"")</f>
        <v>10205138</v>
      </c>
      <c r="AC76" s="81" t="str">
        <f>IFERROR(VLOOKUP(AA76,'Lookup Data'!A:D,3,),"")</f>
        <v>Economics</v>
      </c>
      <c r="AD76" s="53"/>
      <c r="AE76" s="56" t="s">
        <v>577</v>
      </c>
      <c r="AF76" s="80">
        <f>IFERROR(VLOOKUP(AE76,'Lookup Data'!A:D,2,),"")</f>
        <v>27289413</v>
      </c>
      <c r="AG76" s="80" t="str">
        <f>IFERROR(VLOOKUP(AE76,'Lookup Data'!A:D,3,),"")</f>
        <v>Economics</v>
      </c>
      <c r="AH76" s="53"/>
      <c r="AI76" s="56" t="s">
        <v>737</v>
      </c>
      <c r="AJ76" s="80" t="str">
        <f>IFERROR(VLOOKUP(AI76,'Lookup Data'!A:D,2,),"")</f>
        <v/>
      </c>
      <c r="AK76" s="80" t="s">
        <v>572</v>
      </c>
      <c r="AL76" s="53"/>
      <c r="AM76" s="56"/>
      <c r="AN76" s="53"/>
      <c r="AO76" s="53"/>
      <c r="AP76" s="53"/>
      <c r="AQ76" s="82" t="s">
        <v>738</v>
      </c>
      <c r="AR76" s="56" t="s">
        <v>739</v>
      </c>
      <c r="AS76" s="56"/>
      <c r="AT76" s="56" t="s">
        <v>740</v>
      </c>
      <c r="AU76" s="53" t="s">
        <v>741</v>
      </c>
      <c r="AV76" s="53"/>
      <c r="AW76" s="53"/>
      <c r="AX76" s="113" t="s">
        <v>572</v>
      </c>
      <c r="AY76" s="116" t="str">
        <f>IFERROR(IF(VLOOKUP(AX76,'Lookup Data'!I$2:J$29,2,TRUE)="","",VLOOKUP(AX76,'Lookup Data'!I$2:J$29,2,TRUE)),"")</f>
        <v>Department of</v>
      </c>
      <c r="AZ76" s="116" t="str">
        <f>IFERROR(IF(VLOOKUP(AX76,'Lookup Data'!I$2:K$29,3,TRUE)="","",VLOOKUP(AX76,'Lookup Data'!I$2:K$29,3,TRUE)),"")</f>
        <v>Christian Sigouin</v>
      </c>
      <c r="BA76" s="53"/>
      <c r="BB76" s="116" t="str">
        <f>IFERROR(IF(VLOOKUP(AX76,'Lookup Data'!I$2:L$29,4,TRUE)="","",VLOOKUP(AX76,'Lookup Data'!I$2:L$29,4,TRUE)),"")</f>
        <v>Faculty of Arts and Science</v>
      </c>
      <c r="BC76" s="116" t="str">
        <f ca="1">IFERROR(VLOOKUP(BB76,'Lookup Data'!F$2:'Lookup Data'!F$6:G671,2,),"")</f>
        <v>Pascale Sicotte</v>
      </c>
      <c r="BD76" s="103">
        <f>(E76-7)</f>
        <v>45603</v>
      </c>
      <c r="BE76" s="53"/>
    </row>
    <row r="77" spans="1:57" ht="15" customHeight="1">
      <c r="A77" s="53">
        <v>25972760</v>
      </c>
      <c r="B77" s="61" t="s">
        <v>742</v>
      </c>
      <c r="C77" s="54" t="s">
        <v>743</v>
      </c>
      <c r="D77" s="54" t="s">
        <v>79</v>
      </c>
      <c r="E77" s="52">
        <v>45625</v>
      </c>
      <c r="F77" s="60">
        <v>0.375</v>
      </c>
      <c r="G77" s="54" t="s">
        <v>181</v>
      </c>
      <c r="H77" s="56" t="s">
        <v>289</v>
      </c>
      <c r="I77" s="80">
        <f>IFERROR(VLOOKUP(H77,'Lookup Data'!A:D,2,FALSE),"")</f>
        <v>24391497</v>
      </c>
      <c r="J77" s="81" t="str">
        <f>IFERROR(VLOOKUP(H77,'Lookup Data'!A:D,3,FALSE),"")</f>
        <v>Concordia Institute for Information and Systems Engineering</v>
      </c>
      <c r="K77" s="53"/>
      <c r="L77" s="56" t="s">
        <v>744</v>
      </c>
      <c r="M77" s="80">
        <f>IFERROR(VLOOKUP(L77,'Lookup Data'!A:B,2,),"")</f>
        <v>25013798</v>
      </c>
      <c r="N77" s="53"/>
      <c r="O77" s="80" t="str">
        <f>IFERROR(VLOOKUP(L77,'Lookup Data'!A:D,3,FALSE),"")</f>
        <v>Concordia Institute for Information and Systems Engineering</v>
      </c>
      <c r="P77" s="78"/>
      <c r="Q77" s="56"/>
      <c r="R77" s="80" t="str">
        <f>IFERROR(VLOOKUP(Q77,'Lookup Data'!A:D,2,FALSE),"")</f>
        <v/>
      </c>
      <c r="S77" s="53"/>
      <c r="T77" s="80" t="str">
        <f>IFERROR(VLOOKUP(Q77,'Lookup Data'!A:D,3,FALSE),"")</f>
        <v/>
      </c>
      <c r="U77" s="53"/>
      <c r="V77" s="54"/>
      <c r="W77" s="53"/>
      <c r="X77" s="53"/>
      <c r="Y77" s="53"/>
      <c r="Z77" s="53"/>
      <c r="AA77" s="56" t="s">
        <v>682</v>
      </c>
      <c r="AB77" s="80">
        <f>IFERROR(VLOOKUP(AA77,'Lookup Data'!A:B,2,),"")</f>
        <v>10178798</v>
      </c>
      <c r="AC77" s="81" t="str">
        <f>IFERROR(VLOOKUP(AA77,'Lookup Data'!A:D,3,),"")</f>
        <v>Building, Civil and Environmental Engineering</v>
      </c>
      <c r="AD77" s="53"/>
      <c r="AE77" s="56" t="s">
        <v>745</v>
      </c>
      <c r="AF77" s="80">
        <f>IFERROR(VLOOKUP(AE77,'Lookup Data'!A:D,2,),"")</f>
        <v>40042686</v>
      </c>
      <c r="AG77" s="80" t="str">
        <f>IFERROR(VLOOKUP(AE77,'Lookup Data'!A:D,3,),"")</f>
        <v>Concordia Institute for Information and Systems Engineering</v>
      </c>
      <c r="AH77" s="53"/>
      <c r="AI77" s="56" t="s">
        <v>387</v>
      </c>
      <c r="AJ77" s="80">
        <f>IFERROR(VLOOKUP(AI77,'Lookup Data'!A:D,2,),"")</f>
        <v>40182077</v>
      </c>
      <c r="AK77" s="80" t="str">
        <f>IFERROR(VLOOKUP(AI77,'Lookup Data'!A:D,3,),"")</f>
        <v>Information Systems Engineering</v>
      </c>
      <c r="AL77" s="53"/>
      <c r="AM77" s="56"/>
      <c r="AN77" s="53"/>
      <c r="AO77" s="53"/>
      <c r="AP77" s="53"/>
      <c r="AQ77" s="82" t="s">
        <v>746</v>
      </c>
      <c r="AR77" s="56" t="s">
        <v>747</v>
      </c>
      <c r="AS77" s="56"/>
      <c r="AT77" s="56" t="s">
        <v>748</v>
      </c>
      <c r="AU77" s="53"/>
      <c r="AV77" s="53"/>
      <c r="AW77" s="53"/>
      <c r="AX77" s="113" t="s">
        <v>646</v>
      </c>
      <c r="AY77" s="116" t="str">
        <f>IFERROR(IF(VLOOKUP(AX77,'Lookup Data'!I$2:J$29,2,TRUE)="","",VLOOKUP(AX77,'Lookup Data'!I$2:J$29,2,TRUE)),"")</f>
        <v/>
      </c>
      <c r="AZ77" s="116" t="str">
        <f>IFERROR(IF(VLOOKUP(AX77,'Lookup Data'!I$2:K$29,3,TRUE)="","",VLOOKUP(AX77,'Lookup Data'!I$2:K$29,3,TRUE)),"")</f>
        <v>Farnoosh Naderkhani</v>
      </c>
      <c r="BA77" s="53"/>
      <c r="BB77" s="116" t="str">
        <f>IFERROR(IF(VLOOKUP(AX77,'Lookup Data'!I$2:L$29,4,TRUE)="","",VLOOKUP(AX77,'Lookup Data'!I$2:L$29,4,TRUE)),"")</f>
        <v>Gina Cody School of Engineering and Computer Science</v>
      </c>
      <c r="BC77" s="116" t="str">
        <f ca="1">IFERROR(VLOOKUP(BB77,'Lookup Data'!F$2:'Lookup Data'!F$6:G672,2,),"")</f>
        <v>Mourad Debbabi</v>
      </c>
      <c r="BD77" s="103">
        <f>(E77-7)</f>
        <v>45618</v>
      </c>
      <c r="BE77" s="53"/>
    </row>
    <row r="78" spans="1:57" ht="15" customHeight="1">
      <c r="A78" s="53">
        <v>40125962</v>
      </c>
      <c r="B78" s="54" t="s">
        <v>749</v>
      </c>
      <c r="C78" s="54" t="s">
        <v>750</v>
      </c>
      <c r="D78" s="54" t="s">
        <v>424</v>
      </c>
      <c r="E78" s="52">
        <v>45618</v>
      </c>
      <c r="F78" s="64">
        <v>0.41666666666666669</v>
      </c>
      <c r="G78" s="54" t="s">
        <v>288</v>
      </c>
      <c r="H78" s="56" t="s">
        <v>751</v>
      </c>
      <c r="I78" s="80">
        <f>IFERROR(VLOOKUP(H78,'Lookup Data'!A:D,2,FALSE),"")</f>
        <v>0</v>
      </c>
      <c r="J78" s="81" t="str">
        <f>IFERROR(VLOOKUP(H78,'Lookup Data'!A:D,3,FALSE),"")</f>
        <v>Mechanical, Industrial and Aerospace Engineering</v>
      </c>
      <c r="K78" s="53"/>
      <c r="L78" s="56" t="s">
        <v>425</v>
      </c>
      <c r="M78" s="80">
        <f>IFERROR(VLOOKUP(L78,'Lookup Data'!A:B,2,),"")</f>
        <v>10067741</v>
      </c>
      <c r="N78" s="53"/>
      <c r="O78" s="80" t="str">
        <f>IFERROR(VLOOKUP(L78,'Lookup Data'!A:D,3,FALSE),"")</f>
        <v>Computer Science and Software Engineering</v>
      </c>
      <c r="P78" s="78"/>
      <c r="Q78" s="56"/>
      <c r="R78" s="80" t="str">
        <f>IFERROR(VLOOKUP(Q78,'Lookup Data'!A:D,2,FALSE),"")</f>
        <v/>
      </c>
      <c r="S78" s="53"/>
      <c r="T78" s="80" t="str">
        <f>IFERROR(VLOOKUP(Q78,'Lookup Data'!A:D,3,FALSE),"")</f>
        <v/>
      </c>
      <c r="U78" s="53"/>
      <c r="V78" s="54"/>
      <c r="W78" s="53"/>
      <c r="X78" s="53"/>
      <c r="Y78" s="53"/>
      <c r="Z78" s="53"/>
      <c r="AA78" s="56" t="s">
        <v>752</v>
      </c>
      <c r="AB78" s="80">
        <f>IFERROR(VLOOKUP(AA78,'Lookup Data'!A:B,2,),"")</f>
        <v>10206284</v>
      </c>
      <c r="AC78" s="81" t="str">
        <f>IFERROR(VLOOKUP(AA78,'Lookup Data'!A:D,3,),"")</f>
        <v>Mathematics and Statistics</v>
      </c>
      <c r="AD78" s="53"/>
      <c r="AE78" s="56" t="s">
        <v>427</v>
      </c>
      <c r="AF78" s="80">
        <f>IFERROR(VLOOKUP(AE78,'Lookup Data'!A:D,2,),"")</f>
        <v>10189418</v>
      </c>
      <c r="AG78" s="80" t="str">
        <f>IFERROR(VLOOKUP(AE78,'Lookup Data'!A:D,3,),"")</f>
        <v>Computer Science and Software Engineering</v>
      </c>
      <c r="AH78" s="53"/>
      <c r="AI78" s="56" t="s">
        <v>159</v>
      </c>
      <c r="AJ78" s="80">
        <f>IFERROR(VLOOKUP(AI78,'Lookup Data'!A:D,2,),"")</f>
        <v>10071307</v>
      </c>
      <c r="AK78" s="80" t="str">
        <f>IFERROR(VLOOKUP(AI78,'Lookup Data'!A:D,3,),"")</f>
        <v>Computer Science and Software Engineering</v>
      </c>
      <c r="AL78" s="53"/>
      <c r="AM78" s="56"/>
      <c r="AN78" s="53"/>
      <c r="AO78" s="53"/>
      <c r="AP78" s="53"/>
      <c r="AQ78" s="82" t="s">
        <v>753</v>
      </c>
      <c r="AR78" s="56" t="s">
        <v>424</v>
      </c>
      <c r="AS78" s="56"/>
      <c r="AT78" s="56" t="s">
        <v>581</v>
      </c>
      <c r="AU78" s="53"/>
      <c r="AV78" s="53"/>
      <c r="AW78" s="53"/>
      <c r="AX78" s="113" t="s">
        <v>725</v>
      </c>
      <c r="AY78" s="116" t="str">
        <f>IFERROR(IF(VLOOKUP(AX78,'Lookup Data'!I$2:J$29,2,TRUE)="","",VLOOKUP(AX78,'Lookup Data'!I$2:J$29,2,TRUE)),"")</f>
        <v>Department of</v>
      </c>
      <c r="AZ78" s="116" t="str">
        <f>IFERROR(IF(VLOOKUP(AX78,'Lookup Data'!I$2:K$29,3,TRUE)="","",VLOOKUP(AX78,'Lookup Data'!I$2:K$29,3,TRUE)),"")</f>
        <v xml:space="preserve">Sabine Bergler </v>
      </c>
      <c r="BA78" s="53"/>
      <c r="BB78" s="116" t="str">
        <f>IFERROR(IF(VLOOKUP(AX78,'Lookup Data'!I$2:L$29,4,TRUE)="","",VLOOKUP(AX78,'Lookup Data'!I$2:L$29,4,TRUE)),"")</f>
        <v>Gina Cody School of Engineering and Computer Science</v>
      </c>
      <c r="BC78" s="116" t="str">
        <f ca="1">IFERROR(VLOOKUP(BB78,'Lookup Data'!F$2:'Lookup Data'!F$6:G673,2,),"")</f>
        <v>Mourad Debbabi</v>
      </c>
      <c r="BD78" s="103">
        <f>(E78-7)</f>
        <v>45611</v>
      </c>
      <c r="BE78" s="53"/>
    </row>
    <row r="79" spans="1:57" ht="15" customHeight="1">
      <c r="A79" s="53">
        <v>27816243</v>
      </c>
      <c r="B79" s="54" t="s">
        <v>754</v>
      </c>
      <c r="C79" s="54" t="s">
        <v>755</v>
      </c>
      <c r="D79" s="54" t="s">
        <v>321</v>
      </c>
      <c r="E79" s="52">
        <v>45610</v>
      </c>
      <c r="F79" s="64">
        <v>0.54166666666666663</v>
      </c>
      <c r="G79" s="54" t="s">
        <v>756</v>
      </c>
      <c r="H79" s="56" t="s">
        <v>757</v>
      </c>
      <c r="I79" s="80">
        <f>IFERROR(VLOOKUP(H79,'Lookup Data'!A:D,2,FALSE),"")</f>
        <v>10184341</v>
      </c>
      <c r="J79" s="81" t="str">
        <f>IFERROR(VLOOKUP(H79,'Lookup Data'!A:D,3,FALSE),"")</f>
        <v>Education</v>
      </c>
      <c r="K79" s="53"/>
      <c r="L79" s="56" t="s">
        <v>758</v>
      </c>
      <c r="M79" s="80">
        <f>IFERROR(VLOOKUP(L79,'Lookup Data'!A:B,2,),"")</f>
        <v>23030954</v>
      </c>
      <c r="N79" s="53"/>
      <c r="O79" s="80" t="str">
        <f>IFERROR(VLOOKUP(L79,'Lookup Data'!A:D,3,FALSE),"")</f>
        <v>Education</v>
      </c>
      <c r="P79" s="78"/>
      <c r="Q79" s="56"/>
      <c r="R79" s="80" t="str">
        <f>IFERROR(VLOOKUP(Q79,'Lookup Data'!A:D,2,FALSE),"")</f>
        <v/>
      </c>
      <c r="S79" s="53"/>
      <c r="T79" s="80" t="str">
        <f>IFERROR(VLOOKUP(Q79,'Lookup Data'!A:D,3,FALSE),"")</f>
        <v/>
      </c>
      <c r="U79" s="53"/>
      <c r="V79" s="54"/>
      <c r="W79" s="53"/>
      <c r="X79" s="53"/>
      <c r="Y79" s="53"/>
      <c r="Z79" s="53"/>
      <c r="AA79" s="56" t="s">
        <v>689</v>
      </c>
      <c r="AB79" s="80">
        <f>IFERROR(VLOOKUP(AA79,'Lookup Data'!A:B,2,),"")</f>
        <v>22105195</v>
      </c>
      <c r="AC79" s="81" t="str">
        <f>IFERROR(VLOOKUP(AA79,'Lookup Data'!A:D,3,),"")</f>
        <v>Education</v>
      </c>
      <c r="AD79" s="53"/>
      <c r="AE79" s="56" t="s">
        <v>759</v>
      </c>
      <c r="AF79" s="80">
        <f>IFERROR(VLOOKUP(AE79,'Lookup Data'!A:D,2,),"")</f>
        <v>0</v>
      </c>
      <c r="AG79" s="80" t="str">
        <f>IFERROR(VLOOKUP(AE79,'Lookup Data'!A:D,3,),"")</f>
        <v>Education</v>
      </c>
      <c r="AH79" s="53"/>
      <c r="AI79" s="56" t="s">
        <v>760</v>
      </c>
      <c r="AJ79" s="80" t="str">
        <f>IFERROR(VLOOKUP(AI79,'Lookup Data'!A:D,2,),"")</f>
        <v>20551562</v>
      </c>
      <c r="AK79" s="80" t="str">
        <f>IFERROR(VLOOKUP(AI79,'Lookup Data'!A:D,3,),"")</f>
        <v>Education</v>
      </c>
      <c r="AL79" s="53"/>
      <c r="AM79" s="56"/>
      <c r="AN79" s="53"/>
      <c r="AO79" s="53"/>
      <c r="AP79" s="53"/>
      <c r="AQ79" s="82" t="s">
        <v>761</v>
      </c>
      <c r="AR79" s="56" t="s">
        <v>479</v>
      </c>
      <c r="AS79" s="56"/>
      <c r="AT79" s="56" t="s">
        <v>480</v>
      </c>
      <c r="AU79" s="53"/>
      <c r="AV79" s="53"/>
      <c r="AW79" s="53"/>
      <c r="AX79" s="113" t="s">
        <v>321</v>
      </c>
      <c r="AY79" s="116" t="str">
        <f>IFERROR(IF(VLOOKUP(AX79,'Lookup Data'!I$2:J$29,2,TRUE)="","",VLOOKUP(AX79,'Lookup Data'!I$2:J$29,2,TRUE)),"")</f>
        <v>Department of</v>
      </c>
      <c r="AZ79" s="116" t="str">
        <f>IFERROR(IF(VLOOKUP(AX79,'Lookup Data'!I$2:K$29,3,TRUE)="","",VLOOKUP(AX79,'Lookup Data'!I$2:K$29,3,TRUE)),"")</f>
        <v>Walcir Cardoso</v>
      </c>
      <c r="BA79" s="53"/>
      <c r="BB79" s="116" t="str">
        <f>IFERROR(IF(VLOOKUP(AX79,'Lookup Data'!I$2:L$29,4,TRUE)="","",VLOOKUP(AX79,'Lookup Data'!I$2:L$29,4,TRUE)),"")</f>
        <v>Faculty of Arts and Science</v>
      </c>
      <c r="BC79" s="116" t="str">
        <f ca="1">IFERROR(VLOOKUP(BB79,'Lookup Data'!F$2:'Lookup Data'!F$6:G674,2,),"")</f>
        <v>Pascale Sicotte</v>
      </c>
      <c r="BD79" s="103">
        <f>(E79-7)</f>
        <v>45603</v>
      </c>
      <c r="BE79" s="53"/>
    </row>
    <row r="80" spans="1:57" ht="15" customHeight="1">
      <c r="A80" s="53">
        <v>40184988</v>
      </c>
      <c r="B80" s="54" t="s">
        <v>762</v>
      </c>
      <c r="C80" s="54" t="s">
        <v>763</v>
      </c>
      <c r="D80" s="61" t="s">
        <v>233</v>
      </c>
      <c r="E80" s="52">
        <v>45622</v>
      </c>
      <c r="F80" s="64">
        <v>0.54166666666666663</v>
      </c>
      <c r="G80" s="54" t="s">
        <v>181</v>
      </c>
      <c r="H80" s="56" t="s">
        <v>636</v>
      </c>
      <c r="I80" s="80">
        <f>IFERROR(VLOOKUP(H80,'Lookup Data'!A:D,2,FALSE),"")</f>
        <v>10211876</v>
      </c>
      <c r="J80" s="81" t="str">
        <f>IFERROR(VLOOKUP(H80,'Lookup Data'!A:D,3,FALSE),"")</f>
        <v>Building, Civil and Environmental Engineering</v>
      </c>
      <c r="K80" s="53"/>
      <c r="L80" s="56" t="s">
        <v>237</v>
      </c>
      <c r="M80" s="80">
        <f>IFERROR(VLOOKUP(L80,'Lookup Data'!A:B,2,),"")</f>
        <v>22914247</v>
      </c>
      <c r="N80" s="53"/>
      <c r="O80" s="80" t="str">
        <f>IFERROR(VLOOKUP(L80,'Lookup Data'!A:D,3,FALSE),"")</f>
        <v>Mechanical, Industrial and Aerospace Engineering</v>
      </c>
      <c r="P80" s="78"/>
      <c r="Q80" s="56"/>
      <c r="R80" s="80" t="str">
        <f>IFERROR(VLOOKUP(Q80,'Lookup Data'!A:D,2,FALSE),"")</f>
        <v/>
      </c>
      <c r="S80" s="53"/>
      <c r="T80" s="80" t="str">
        <f>IFERROR(VLOOKUP(Q80,'Lookup Data'!A:D,3,FALSE),"")</f>
        <v/>
      </c>
      <c r="U80" s="53"/>
      <c r="V80" s="54"/>
      <c r="W80" s="53"/>
      <c r="X80" s="53"/>
      <c r="Y80" s="53"/>
      <c r="Z80" s="53"/>
      <c r="AA80" s="56" t="s">
        <v>162</v>
      </c>
      <c r="AB80" s="80">
        <f>IFERROR(VLOOKUP(AA80,'Lookup Data'!A:B,2,),"")</f>
        <v>10189472</v>
      </c>
      <c r="AC80" s="81" t="str">
        <f>IFERROR(VLOOKUP(AA80,'Lookup Data'!A:D,3,),"")</f>
        <v>Building, Civil and Environmental Engineering</v>
      </c>
      <c r="AD80" s="53"/>
      <c r="AE80" s="56" t="s">
        <v>307</v>
      </c>
      <c r="AF80" s="80" t="str">
        <f>IFERROR(VLOOKUP(AE80,'Lookup Data'!A:D,2,),"")</f>
        <v>20731676</v>
      </c>
      <c r="AG80" s="80" t="str">
        <f>IFERROR(VLOOKUP(AE80,'Lookup Data'!A:D,3,),"")</f>
        <v>Mechanical, Industrial and Aerospace Engineering</v>
      </c>
      <c r="AH80" s="53"/>
      <c r="AI80" s="56" t="s">
        <v>764</v>
      </c>
      <c r="AJ80" s="80">
        <f>IFERROR(VLOOKUP(AI80,'Lookup Data'!A:D,2,),"")</f>
        <v>10109666</v>
      </c>
      <c r="AK80" s="80" t="str">
        <f>IFERROR(VLOOKUP(AI80,'Lookup Data'!A:D,3,),"")</f>
        <v>Mechanical, Industrial and Aerospace Engineering</v>
      </c>
      <c r="AL80" s="53"/>
      <c r="AM80" s="56"/>
      <c r="AN80" s="53"/>
      <c r="AO80" s="53"/>
      <c r="AP80" s="53"/>
      <c r="AQ80" s="82" t="s">
        <v>765</v>
      </c>
      <c r="AR80" s="56" t="s">
        <v>141</v>
      </c>
      <c r="AS80" s="56"/>
      <c r="AT80" s="56" t="s">
        <v>766</v>
      </c>
      <c r="AU80" s="53"/>
      <c r="AV80" s="53"/>
      <c r="AW80" s="53"/>
      <c r="AX80" s="113" t="s">
        <v>717</v>
      </c>
      <c r="AY80" s="116" t="str">
        <f>IFERROR(IF(VLOOKUP(AX80,'Lookup Data'!I$2:J$29,2,TRUE)="","",VLOOKUP(AX80,'Lookup Data'!I$2:J$29,2,TRUE)),"")</f>
        <v>Department of</v>
      </c>
      <c r="AZ80" s="116" t="str">
        <f>IFERROR(IF(VLOOKUP(AX80,'Lookup Data'!I$2:K$29,3,TRUE)="","",VLOOKUP(AX80,'Lookup Data'!I$2:K$29,3,TRUE)),"")</f>
        <v>Ramin Sedaghati</v>
      </c>
      <c r="BA80" s="53"/>
      <c r="BB80" s="116" t="str">
        <f>IFERROR(IF(VLOOKUP(AX80,'Lookup Data'!I$2:L$29,4,TRUE)="","",VLOOKUP(AX80,'Lookup Data'!I$2:L$29,4,TRUE)),"")</f>
        <v>Gina Cody School of Engineering and Computer Science</v>
      </c>
      <c r="BC80" s="116" t="str">
        <f ca="1">IFERROR(VLOOKUP(BB80,'Lookup Data'!F$2:'Lookup Data'!F$6:G675,2,),"")</f>
        <v>Mourad Debbabi</v>
      </c>
      <c r="BD80" s="103">
        <f>(E80-7)</f>
        <v>45615</v>
      </c>
      <c r="BE80" s="53"/>
    </row>
    <row r="81" spans="1:57" ht="15" customHeight="1">
      <c r="A81" s="53">
        <v>40106596</v>
      </c>
      <c r="B81" s="54" t="s">
        <v>767</v>
      </c>
      <c r="C81" s="54" t="s">
        <v>768</v>
      </c>
      <c r="D81" s="61" t="s">
        <v>424</v>
      </c>
      <c r="E81" s="52">
        <v>45614</v>
      </c>
      <c r="F81" s="64">
        <v>0.66666666666666663</v>
      </c>
      <c r="G81" s="54" t="s">
        <v>253</v>
      </c>
      <c r="H81" s="56" t="s">
        <v>289</v>
      </c>
      <c r="I81" s="80">
        <f>IFERROR(VLOOKUP(H81,'Lookup Data'!A:D,2,FALSE),"")</f>
        <v>24391497</v>
      </c>
      <c r="J81" s="81" t="str">
        <f>IFERROR(VLOOKUP(H81,'Lookup Data'!A:D,3,FALSE),"")</f>
        <v>Concordia Institute for Information and Systems Engineering</v>
      </c>
      <c r="K81" s="53"/>
      <c r="L81" s="56" t="s">
        <v>769</v>
      </c>
      <c r="M81" s="80">
        <f>IFERROR(VLOOKUP(L81,'Lookup Data'!A:B,2,),"")</f>
        <v>10194418</v>
      </c>
      <c r="N81" s="53"/>
      <c r="O81" s="80" t="str">
        <f>IFERROR(VLOOKUP(L81,'Lookup Data'!A:D,3,FALSE),"")</f>
        <v>Computer Science and Software Engineering</v>
      </c>
      <c r="P81" s="78"/>
      <c r="Q81" s="56"/>
      <c r="R81" s="80" t="str">
        <f>IFERROR(VLOOKUP(Q81,'Lookup Data'!A:D,2,FALSE),"")</f>
        <v/>
      </c>
      <c r="S81" s="53"/>
      <c r="T81" s="80" t="str">
        <f>IFERROR(VLOOKUP(Q81,'Lookup Data'!A:D,3,FALSE),"")</f>
        <v/>
      </c>
      <c r="U81" s="53"/>
      <c r="V81" s="54"/>
      <c r="W81" s="53"/>
      <c r="X81" s="53"/>
      <c r="Y81" s="53"/>
      <c r="Z81" s="53"/>
      <c r="AA81" s="56" t="s">
        <v>770</v>
      </c>
      <c r="AB81" s="80">
        <f>IFERROR(VLOOKUP(AA81,'Lookup Data'!A:B,2,),"")</f>
        <v>10184299</v>
      </c>
      <c r="AC81" s="81" t="str">
        <f>IFERROR(VLOOKUP(AA81,'Lookup Data'!A:D,3,),"")</f>
        <v>Computer Science and Software Engineering</v>
      </c>
      <c r="AD81" s="53"/>
      <c r="AE81" s="56" t="s">
        <v>771</v>
      </c>
      <c r="AF81" s="80">
        <f>IFERROR(VLOOKUP(AE81,'Lookup Data'!A:D,2,),"")</f>
        <v>10109515</v>
      </c>
      <c r="AG81" s="80" t="str">
        <f>IFERROR(VLOOKUP(AE81,'Lookup Data'!A:D,3,),"")</f>
        <v>Computer Science and Software Engineering</v>
      </c>
      <c r="AH81" s="53"/>
      <c r="AI81" s="115" t="s">
        <v>772</v>
      </c>
      <c r="AJ81" s="80">
        <f>IFERROR(VLOOKUP(AI81,'Lookup Data'!A:D,2,),"")</f>
        <v>0</v>
      </c>
      <c r="AK81" s="80" t="str">
        <f>IFERROR(VLOOKUP(AI81,'Lookup Data'!A:D,3,),"")</f>
        <v>Computer Science and Software Engineering</v>
      </c>
      <c r="AL81" s="53"/>
      <c r="AM81" s="56"/>
      <c r="AN81" s="53"/>
      <c r="AO81" s="53"/>
      <c r="AP81" s="53"/>
      <c r="AQ81" s="82" t="s">
        <v>773</v>
      </c>
      <c r="AR81" s="56" t="s">
        <v>85</v>
      </c>
      <c r="AS81" s="56"/>
      <c r="AT81" s="56" t="s">
        <v>774</v>
      </c>
      <c r="AU81" s="53"/>
      <c r="AV81" s="53"/>
      <c r="AW81" s="53"/>
      <c r="AX81" s="113" t="s">
        <v>725</v>
      </c>
      <c r="AY81" s="116" t="str">
        <f>IFERROR(IF(VLOOKUP(AX81,'Lookup Data'!I$2:J$29,2,TRUE)="","",VLOOKUP(AX81,'Lookup Data'!I$2:J$29,2,TRUE)),"")</f>
        <v>Department of</v>
      </c>
      <c r="AZ81" s="116" t="str">
        <f>IFERROR(IF(VLOOKUP(AX81,'Lookup Data'!I$2:K$29,3,TRUE)="","",VLOOKUP(AX81,'Lookup Data'!I$2:K$29,3,TRUE)),"")</f>
        <v xml:space="preserve">Sabine Bergler </v>
      </c>
      <c r="BA81" s="53"/>
      <c r="BB81" s="116" t="str">
        <f>IFERROR(IF(VLOOKUP(AX81,'Lookup Data'!I$2:L$29,4,TRUE)="","",VLOOKUP(AX81,'Lookup Data'!I$2:L$29,4,TRUE)),"")</f>
        <v>Gina Cody School of Engineering and Computer Science</v>
      </c>
      <c r="BC81" s="116" t="str">
        <f ca="1">IFERROR(VLOOKUP(BB81,'Lookup Data'!F$2:'Lookup Data'!F$6:G676,2,),"")</f>
        <v>Mourad Debbabi</v>
      </c>
      <c r="BD81" s="103">
        <f>(E81-7)</f>
        <v>45607</v>
      </c>
      <c r="BE81" s="53"/>
    </row>
    <row r="82" spans="1:57" ht="15" customHeight="1">
      <c r="A82" s="53">
        <v>40032574</v>
      </c>
      <c r="B82" s="54" t="s">
        <v>775</v>
      </c>
      <c r="C82" s="54" t="s">
        <v>776</v>
      </c>
      <c r="D82" s="61" t="s">
        <v>70</v>
      </c>
      <c r="E82" s="52">
        <v>45614</v>
      </c>
      <c r="F82" s="64">
        <v>0.39583333333333331</v>
      </c>
      <c r="G82" s="61" t="s">
        <v>777</v>
      </c>
      <c r="H82" s="115" t="s">
        <v>778</v>
      </c>
      <c r="I82" s="80">
        <f>IFERROR(VLOOKUP(H82,'Lookup Data'!A:D,2,FALSE),"")</f>
        <v>0</v>
      </c>
      <c r="J82" s="81" t="str">
        <f>IFERROR(VLOOKUP(H82,'Lookup Data'!A:D,3,FALSE),"")</f>
        <v>Physics</v>
      </c>
      <c r="K82" s="53"/>
      <c r="L82" s="56" t="s">
        <v>505</v>
      </c>
      <c r="M82" s="80">
        <f>IFERROR(VLOOKUP(L82,'Lookup Data'!A:B,2,),"")</f>
        <v>10201345</v>
      </c>
      <c r="N82" s="53"/>
      <c r="O82" s="80" t="str">
        <f>IFERROR(VLOOKUP(L82,'Lookup Data'!A:D,3,FALSE),"")</f>
        <v>Physics</v>
      </c>
      <c r="P82" s="78"/>
      <c r="Q82" s="56"/>
      <c r="R82" s="80" t="str">
        <f>IFERROR(VLOOKUP(Q82,'Lookup Data'!A:D,2,FALSE),"")</f>
        <v/>
      </c>
      <c r="S82" s="53"/>
      <c r="T82" s="80" t="str">
        <f>IFERROR(VLOOKUP(Q82,'Lookup Data'!A:D,3,FALSE),"")</f>
        <v/>
      </c>
      <c r="U82" s="53"/>
      <c r="V82" s="54"/>
      <c r="W82" s="53"/>
      <c r="X82" s="53"/>
      <c r="Y82" s="53"/>
      <c r="Z82" s="53"/>
      <c r="AA82" s="56" t="s">
        <v>506</v>
      </c>
      <c r="AB82" s="80">
        <f>IFERROR(VLOOKUP(AA82,'Lookup Data'!A:B,2,),"")</f>
        <v>10216991</v>
      </c>
      <c r="AC82" s="81" t="str">
        <f>IFERROR(VLOOKUP(AA82,'Lookup Data'!A:D,3,),"")</f>
        <v xml:space="preserve">Biology </v>
      </c>
      <c r="AD82" s="53"/>
      <c r="AE82" s="56" t="s">
        <v>779</v>
      </c>
      <c r="AF82" s="80">
        <f>IFERROR(VLOOKUP(AE82,'Lookup Data'!A:D,2,),"")</f>
        <v>40015715</v>
      </c>
      <c r="AG82" s="80" t="str">
        <f>IFERROR(VLOOKUP(AE82,'Lookup Data'!A:D,3,),"")</f>
        <v>Chemistry</v>
      </c>
      <c r="AH82" s="53"/>
      <c r="AI82" s="115" t="s">
        <v>780</v>
      </c>
      <c r="AJ82" s="80">
        <f>IFERROR(VLOOKUP(AI82,'Lookup Data'!A:D,2,),"")</f>
        <v>10150039</v>
      </c>
      <c r="AK82" s="80" t="str">
        <f>IFERROR(VLOOKUP(AI82,'Lookup Data'!A:D,3,),"")</f>
        <v>Biology</v>
      </c>
      <c r="AL82" s="53"/>
      <c r="AM82" s="56"/>
      <c r="AN82" s="53"/>
      <c r="AO82" s="53"/>
      <c r="AP82" s="53"/>
      <c r="AQ82" s="82" t="s">
        <v>781</v>
      </c>
      <c r="AR82" s="56" t="s">
        <v>782</v>
      </c>
      <c r="AS82" s="56"/>
      <c r="AT82" s="56" t="s">
        <v>783</v>
      </c>
      <c r="AU82" s="53"/>
      <c r="AV82" s="53"/>
      <c r="AW82" s="53"/>
      <c r="AX82" s="113" t="s">
        <v>70</v>
      </c>
      <c r="AY82" s="116" t="str">
        <f>IFERROR(IF(VLOOKUP(AX82,'Lookup Data'!I$2:J$29,2,TRUE)="","",VLOOKUP(AX82,'Lookup Data'!I$2:J$29,2,TRUE)),"")</f>
        <v>Department of</v>
      </c>
      <c r="AZ82" s="116" t="str">
        <f>IFERROR(IF(VLOOKUP(AX82,'Lookup Data'!I$2:K$29,3,TRUE)="","",VLOOKUP(AX82,'Lookup Data'!I$2:K$29,3,TRUE)),"")</f>
        <v>Robert Weladji</v>
      </c>
      <c r="BA82" s="53"/>
      <c r="BB82" s="116" t="str">
        <f>IFERROR(IF(VLOOKUP(AX82,'Lookup Data'!I$2:L$29,4,TRUE)="","",VLOOKUP(AX82,'Lookup Data'!I$2:L$29,4,TRUE)),"")</f>
        <v>Faculty of Arts and Science</v>
      </c>
      <c r="BC82" s="116" t="str">
        <f ca="1">IFERROR(VLOOKUP(BB82,'Lookup Data'!F$2:'Lookup Data'!F$6:G677,2,),"")</f>
        <v>Pascale Sicotte</v>
      </c>
      <c r="BD82" s="103">
        <f>(E82-7)</f>
        <v>45607</v>
      </c>
      <c r="BE82" s="53"/>
    </row>
    <row r="83" spans="1:57" ht="15" customHeight="1">
      <c r="A83" s="15">
        <v>27175140</v>
      </c>
      <c r="B83" s="61" t="s">
        <v>784</v>
      </c>
      <c r="C83" s="61" t="s">
        <v>785</v>
      </c>
      <c r="D83" s="54" t="s">
        <v>79</v>
      </c>
      <c r="E83" s="51">
        <v>45630</v>
      </c>
      <c r="F83" s="62">
        <v>0.41666666666666669</v>
      </c>
      <c r="G83" s="61" t="s">
        <v>555</v>
      </c>
      <c r="H83" s="56" t="s">
        <v>162</v>
      </c>
      <c r="I83" s="80">
        <f>IFERROR(VLOOKUP(H83,'Lookup Data'!A:D,2,FALSE),"")</f>
        <v>10189472</v>
      </c>
      <c r="J83" s="81" t="str">
        <f>IFERROR(VLOOKUP(H83,'Lookup Data'!A:D,3,FALSE),"")</f>
        <v>Building, Civil and Environmental Engineering</v>
      </c>
      <c r="K83" s="53"/>
      <c r="L83" s="56" t="s">
        <v>183</v>
      </c>
      <c r="M83" s="80" t="str">
        <f>IFERROR(VLOOKUP(L83,'Lookup Data'!A:B,2,),"")</f>
        <v/>
      </c>
      <c r="N83" s="53"/>
      <c r="O83" s="80" t="s">
        <v>79</v>
      </c>
      <c r="P83" s="78"/>
      <c r="Q83" s="56" t="s">
        <v>786</v>
      </c>
      <c r="R83" s="80">
        <f>IFERROR(VLOOKUP(Q83,'Lookup Data'!A:D,2,FALSE),"")</f>
        <v>0</v>
      </c>
      <c r="S83" s="53"/>
      <c r="T83" s="80" t="str">
        <f>IFERROR(VLOOKUP(Q83,'Lookup Data'!A:D,3,FALSE),"")</f>
        <v>Electrical and Computer Engineering, University of Victoria</v>
      </c>
      <c r="U83" s="53"/>
      <c r="V83" s="54"/>
      <c r="W83" s="53"/>
      <c r="X83" s="53"/>
      <c r="Y83" s="53"/>
      <c r="Z83" s="53"/>
      <c r="AA83" s="56" t="s">
        <v>83</v>
      </c>
      <c r="AB83" s="80">
        <f>IFERROR(VLOOKUP(AA83,'Lookup Data'!A:B,2,),"")</f>
        <v>10141810</v>
      </c>
      <c r="AC83" s="81" t="str">
        <f>IFERROR(VLOOKUP(AA83,'Lookup Data'!A:D,3,),"")</f>
        <v>Concordia Institute for Information and Systems Engineering</v>
      </c>
      <c r="AD83" s="53"/>
      <c r="AE83" s="56" t="s">
        <v>787</v>
      </c>
      <c r="AF83" s="80">
        <f>IFERROR(VLOOKUP(AE83,'Lookup Data'!A:D,2,),"")</f>
        <v>10132704</v>
      </c>
      <c r="AG83" s="80" t="str">
        <f>IFERROR(VLOOKUP(AE83,'Lookup Data'!A:D,3,),"")</f>
        <v>Concordia Institute for Information and Systems Engineering</v>
      </c>
      <c r="AH83" s="53"/>
      <c r="AI83" s="115" t="s">
        <v>788</v>
      </c>
      <c r="AJ83" s="80">
        <f>IFERROR(VLOOKUP(AI83,'Lookup Data'!A:D,2,),"")</f>
        <v>29223886</v>
      </c>
      <c r="AK83" s="80" t="str">
        <f>IFERROR(VLOOKUP(AI83,'Lookup Data'!A:D,3,),"")</f>
        <v>Electrical and Computer Engineering</v>
      </c>
      <c r="AL83" s="53"/>
      <c r="AM83" s="56"/>
      <c r="AN83" s="53"/>
      <c r="AO83" s="53"/>
      <c r="AP83" s="53"/>
      <c r="AQ83" s="82" t="s">
        <v>789</v>
      </c>
      <c r="AR83" s="56" t="s">
        <v>790</v>
      </c>
      <c r="AS83" s="56"/>
      <c r="AT83" s="56" t="s">
        <v>791</v>
      </c>
      <c r="AU83" s="53"/>
      <c r="AV83" s="53"/>
      <c r="AW83" s="132" t="s">
        <v>792</v>
      </c>
      <c r="AX83" s="113" t="s">
        <v>646</v>
      </c>
      <c r="AY83" s="116" t="str">
        <f>IFERROR(IF(VLOOKUP(AX83,'Lookup Data'!I$2:J$29,2,TRUE)="","",VLOOKUP(AX83,'Lookup Data'!I$2:J$29,2,TRUE)),"")</f>
        <v/>
      </c>
      <c r="AZ83" s="116" t="str">
        <f>IFERROR(IF(VLOOKUP(AX83,'Lookup Data'!I$2:K$29,3,TRUE)="","",VLOOKUP(AX83,'Lookup Data'!I$2:K$29,3,TRUE)),"")</f>
        <v>Farnoosh Naderkhani</v>
      </c>
      <c r="BA83" s="53"/>
      <c r="BB83" s="116" t="str">
        <f>IFERROR(IF(VLOOKUP(AX83,'Lookup Data'!I$2:L$29,4,TRUE)="","",VLOOKUP(AX83,'Lookup Data'!I$2:L$29,4,TRUE)),"")</f>
        <v>Gina Cody School of Engineering and Computer Science</v>
      </c>
      <c r="BC83" s="116" t="str">
        <f ca="1">IFERROR(VLOOKUP(BB83,'Lookup Data'!F$2:'Lookup Data'!F$6:G678,2,),"")</f>
        <v>Mourad Debbabi</v>
      </c>
      <c r="BD83" s="103">
        <f>(E83-7)</f>
        <v>45623</v>
      </c>
      <c r="BE83" s="53"/>
    </row>
    <row r="84" spans="1:57" ht="15" customHeight="1">
      <c r="A84" s="15">
        <v>40152440</v>
      </c>
      <c r="B84" s="61" t="s">
        <v>793</v>
      </c>
      <c r="C84" s="61" t="s">
        <v>794</v>
      </c>
      <c r="D84" s="54" t="s">
        <v>79</v>
      </c>
      <c r="E84" s="51">
        <v>45630</v>
      </c>
      <c r="F84" s="62">
        <v>0.41666666666666669</v>
      </c>
      <c r="G84" s="61" t="s">
        <v>181</v>
      </c>
      <c r="H84" s="56" t="s">
        <v>795</v>
      </c>
      <c r="I84" s="80">
        <f>IFERROR(VLOOKUP(H84,'Lookup Data'!A:D,2,FALSE),"")</f>
        <v>28389829</v>
      </c>
      <c r="J84" s="81" t="str">
        <f>IFERROR(VLOOKUP(H84,'Lookup Data'!A:D,3,FALSE),"")</f>
        <v>Electrical and Computer Engineering</v>
      </c>
      <c r="K84" s="53"/>
      <c r="L84" s="56" t="s">
        <v>796</v>
      </c>
      <c r="M84" s="80">
        <f>IFERROR(VLOOKUP(L84,'Lookup Data'!A:B,2,),"")</f>
        <v>10190810</v>
      </c>
      <c r="N84" s="53"/>
      <c r="O84" s="80" t="str">
        <f>IFERROR(VLOOKUP(L84,'Lookup Data'!A:D,3,FALSE),"")</f>
        <v>Concordia Institute for Information and Systems Engineering</v>
      </c>
      <c r="P84" s="78"/>
      <c r="Q84" s="56"/>
      <c r="R84" s="80" t="str">
        <f>IFERROR(VLOOKUP(Q84,'Lookup Data'!A:D,2,FALSE),"")</f>
        <v/>
      </c>
      <c r="S84" s="53"/>
      <c r="T84" s="80" t="str">
        <f>IFERROR(VLOOKUP(Q84,'Lookup Data'!A:D,3,FALSE),"")</f>
        <v/>
      </c>
      <c r="U84" s="53"/>
      <c r="V84" s="54"/>
      <c r="W84" s="53"/>
      <c r="X84" s="53"/>
      <c r="Y84" s="53"/>
      <c r="Z84" s="53"/>
      <c r="AA84" s="56" t="s">
        <v>797</v>
      </c>
      <c r="AB84" s="80">
        <f>IFERROR(VLOOKUP(AA84,'Lookup Data'!A:B,2,),"")</f>
        <v>23268594</v>
      </c>
      <c r="AC84" s="81" t="str">
        <f>IFERROR(VLOOKUP(AA84,'Lookup Data'!A:D,3,),"")</f>
        <v>Electrical and Computer Engineering</v>
      </c>
      <c r="AD84" s="53"/>
      <c r="AE84" s="56" t="s">
        <v>798</v>
      </c>
      <c r="AF84" s="80">
        <f>IFERROR(VLOOKUP(AE84,'Lookup Data'!A:D,2,),"")</f>
        <v>10190845</v>
      </c>
      <c r="AG84" s="80" t="str">
        <f>IFERROR(VLOOKUP(AE84,'Lookup Data'!A:D,3,),"")</f>
        <v>Electrical and Computer Engineering</v>
      </c>
      <c r="AH84" s="53"/>
      <c r="AI84" s="115" t="s">
        <v>641</v>
      </c>
      <c r="AJ84" s="80">
        <f>IFERROR(VLOOKUP(AI84,'Lookup Data'!A:D,2,),"")</f>
        <v>29034404</v>
      </c>
      <c r="AK84" s="80" t="str">
        <f>IFERROR(VLOOKUP(AI84,'Lookup Data'!A:D,3,),"")</f>
        <v>Concordia Institute for Information and Systems Engineering</v>
      </c>
      <c r="AL84" s="53"/>
      <c r="AM84" s="56"/>
      <c r="AN84" s="53"/>
      <c r="AO84" s="53"/>
      <c r="AP84" s="53"/>
      <c r="AQ84" s="82" t="s">
        <v>799</v>
      </c>
      <c r="AR84" s="56" t="s">
        <v>800</v>
      </c>
      <c r="AS84" s="56"/>
      <c r="AT84" s="56" t="s">
        <v>801</v>
      </c>
      <c r="AU84" s="53" t="s">
        <v>802</v>
      </c>
      <c r="AV84" s="53"/>
      <c r="AW84" s="132"/>
      <c r="AX84" s="113" t="s">
        <v>646</v>
      </c>
      <c r="AY84" s="116"/>
      <c r="AZ84" s="116" t="str">
        <f>IFERROR(IF(VLOOKUP(AX84,'Lookup Data'!I$2:K$29,3,TRUE)="","",VLOOKUP(AX84,'Lookup Data'!I$2:K$29,3,TRUE)),"")</f>
        <v>Farnoosh Naderkhani</v>
      </c>
      <c r="BA84" s="53"/>
      <c r="BB84" s="116" t="str">
        <f>IFERROR(IF(VLOOKUP(AX84,'Lookup Data'!I$2:L$29,4,TRUE)="","",VLOOKUP(AX84,'Lookup Data'!I$2:L$29,4,TRUE)),"")</f>
        <v>Gina Cody School of Engineering and Computer Science</v>
      </c>
      <c r="BC84" s="116" t="str">
        <f ca="1">IFERROR(VLOOKUP(BB84,'Lookup Data'!F$2:'Lookup Data'!F$6:G679,2,),"")</f>
        <v>Mourad Debbabi</v>
      </c>
      <c r="BD84" s="103">
        <f>(E84-7)</f>
        <v>45623</v>
      </c>
      <c r="BE84" s="53"/>
    </row>
    <row r="85" spans="1:57" ht="15" customHeight="1">
      <c r="A85" s="53">
        <v>40166633</v>
      </c>
      <c r="B85" s="54" t="s">
        <v>803</v>
      </c>
      <c r="C85" s="54" t="s">
        <v>804</v>
      </c>
      <c r="D85" s="54" t="s">
        <v>493</v>
      </c>
      <c r="E85" s="52">
        <v>45625</v>
      </c>
      <c r="F85" s="64">
        <v>0.375</v>
      </c>
      <c r="G85" s="54" t="s">
        <v>805</v>
      </c>
      <c r="H85" s="56" t="s">
        <v>806</v>
      </c>
      <c r="I85" s="80" t="str">
        <f>IFERROR(VLOOKUP(H85,'Lookup Data'!A:D,2,FALSE),"")</f>
        <v>27659393</v>
      </c>
      <c r="J85" s="81" t="str">
        <f>IFERROR(VLOOKUP(H85,'Lookup Data'!A:D,3,FALSE),"")</f>
        <v>Mel Hoppenheim School of Cinema</v>
      </c>
      <c r="K85" s="53"/>
      <c r="L85" s="56" t="s">
        <v>807</v>
      </c>
      <c r="M85" s="80">
        <f>IFERROR(VLOOKUP(L85,'Lookup Data'!A:B,2,),"")</f>
        <v>0</v>
      </c>
      <c r="N85" s="53"/>
      <c r="O85" s="80" t="str">
        <f>IFERROR(VLOOKUP(L85,'Lookup Data'!A:D,3,FALSE),"")</f>
        <v xml:space="preserve">Art History </v>
      </c>
      <c r="P85" s="78"/>
      <c r="Q85" s="56"/>
      <c r="R85" s="80" t="str">
        <f>IFERROR(VLOOKUP(Q85,'Lookup Data'!A:D,2,FALSE),"")</f>
        <v/>
      </c>
      <c r="S85" s="53"/>
      <c r="T85" s="80" t="str">
        <f>IFERROR(VLOOKUP(Q85,'Lookup Data'!A:D,3,FALSE),"")</f>
        <v/>
      </c>
      <c r="U85" s="53"/>
      <c r="V85" s="54"/>
      <c r="W85" s="53"/>
      <c r="X85" s="53"/>
      <c r="Y85" s="53"/>
      <c r="Z85" s="53"/>
      <c r="AA85" s="56" t="s">
        <v>808</v>
      </c>
      <c r="AB85" s="80">
        <f>IFERROR(VLOOKUP(AA85,'Lookup Data'!A:B,2,),"")</f>
        <v>10204892</v>
      </c>
      <c r="AC85" s="81" t="str">
        <f>IFERROR(VLOOKUP(AA85,'Lookup Data'!A:D,3,),"")</f>
        <v>Sociology and Anthropology</v>
      </c>
      <c r="AD85" s="53"/>
      <c r="AE85" s="56" t="s">
        <v>398</v>
      </c>
      <c r="AF85" s="80">
        <f>IFERROR(VLOOKUP(AE85,'Lookup Data'!A:D,2,),"")</f>
        <v>10211114</v>
      </c>
      <c r="AG85" s="80" t="str">
        <f>IFERROR(VLOOKUP(AE85,'Lookup Data'!A:D,3,),"")</f>
        <v>Art History</v>
      </c>
      <c r="AH85" s="53"/>
      <c r="AI85" s="56" t="s">
        <v>809</v>
      </c>
      <c r="AJ85" s="80">
        <f>IFERROR(VLOOKUP(AI85,'Lookup Data'!A:D,2,),"")</f>
        <v>0</v>
      </c>
      <c r="AK85" s="80" t="str">
        <f>IFERROR(VLOOKUP(AI85,'Lookup Data'!A:D,3,),"")</f>
        <v>Art History - Université de Montréal</v>
      </c>
      <c r="AL85" s="53"/>
      <c r="AM85" s="56"/>
      <c r="AN85" s="53"/>
      <c r="AO85" s="53"/>
      <c r="AP85" s="53"/>
      <c r="AQ85" s="82" t="s">
        <v>810</v>
      </c>
      <c r="AR85" s="56" t="s">
        <v>811</v>
      </c>
      <c r="AS85" s="56"/>
      <c r="AT85" s="56" t="s">
        <v>812</v>
      </c>
      <c r="AU85" s="53"/>
      <c r="AV85" s="53"/>
      <c r="AW85" s="53"/>
      <c r="AX85" s="113" t="s">
        <v>493</v>
      </c>
      <c r="AY85" s="116" t="str">
        <f>IFERROR(IF(VLOOKUP(AX85,'Lookup Data'!I$2:J$29,2,TRUE)="","",VLOOKUP(AX85,'Lookup Data'!I$2:J$29,2,TRUE)),"")</f>
        <v>Department of</v>
      </c>
      <c r="AZ85" s="116" t="str">
        <f>IFERROR(IF(VLOOKUP(AX85,'Lookup Data'!I$2:K$29,3,TRUE)="","",VLOOKUP(AX85,'Lookup Data'!I$2:K$29,3,TRUE)),"")</f>
        <v>Rebecca Duclos</v>
      </c>
      <c r="BA85" s="53"/>
      <c r="BB85" s="116" t="str">
        <f>IFERROR(IF(VLOOKUP(AX85,'Lookup Data'!I$2:L$29,4,TRUE)="","",VLOOKUP(AX85,'Lookup Data'!I$2:L$29,4,TRUE)),"")</f>
        <v>Faculty of Fine Arts</v>
      </c>
      <c r="BC85" s="116" t="str">
        <f ca="1">IFERROR(VLOOKUP(BB85,'Lookup Data'!F$2:'Lookup Data'!F$6:G680,2,),"")</f>
        <v>Annie Gérin</v>
      </c>
      <c r="BD85" s="103">
        <f>(E85-7)</f>
        <v>45618</v>
      </c>
      <c r="BE85" s="53"/>
    </row>
    <row r="86" spans="1:57" ht="15" customHeight="1">
      <c r="A86" s="53">
        <v>40152627</v>
      </c>
      <c r="B86" s="54" t="s">
        <v>813</v>
      </c>
      <c r="C86" s="54" t="s">
        <v>814</v>
      </c>
      <c r="D86" s="54" t="s">
        <v>514</v>
      </c>
      <c r="E86" s="52">
        <v>45621</v>
      </c>
      <c r="F86" s="64">
        <v>0.54166666666666663</v>
      </c>
      <c r="G86" s="54" t="s">
        <v>815</v>
      </c>
      <c r="H86" s="56" t="s">
        <v>289</v>
      </c>
      <c r="I86" s="80">
        <f>IFERROR(VLOOKUP(H86,'Lookup Data'!A:D,2,FALSE),"")</f>
        <v>24391497</v>
      </c>
      <c r="J86" s="81" t="str">
        <f>IFERROR(VLOOKUP(H86,'Lookup Data'!A:D,3,FALSE),"")</f>
        <v>Concordia Institute for Information and Systems Engineering</v>
      </c>
      <c r="K86" s="53"/>
      <c r="L86" s="56" t="s">
        <v>630</v>
      </c>
      <c r="M86" s="80">
        <f>IFERROR(VLOOKUP(L86,'Lookup Data'!A:B,2,),"")</f>
        <v>10204046</v>
      </c>
      <c r="N86" s="53"/>
      <c r="O86" s="80" t="str">
        <f>IFERROR(VLOOKUP(L86,'Lookup Data'!A:D,3,FALSE),"")</f>
        <v>Building, Civil and Environmental Engineering</v>
      </c>
      <c r="P86" s="78"/>
      <c r="Q86" s="56"/>
      <c r="R86" s="80"/>
      <c r="S86" s="53"/>
      <c r="T86" s="80"/>
      <c r="U86" s="53"/>
      <c r="V86" s="54"/>
      <c r="W86" s="53"/>
      <c r="X86" s="53"/>
      <c r="Y86" s="53"/>
      <c r="Z86" s="53"/>
      <c r="AA86" s="56" t="s">
        <v>558</v>
      </c>
      <c r="AB86" s="80">
        <f>IFERROR(VLOOKUP(AA86,'Lookup Data'!A:B,2,),"")</f>
        <v>10193687</v>
      </c>
      <c r="AC86" s="81" t="str">
        <f>IFERROR(VLOOKUP(AA86,'Lookup Data'!A:D,3,),"")</f>
        <v>Mechanical, Industrial and Aerospace Engineering</v>
      </c>
      <c r="AD86" s="53"/>
      <c r="AE86" s="56" t="s">
        <v>682</v>
      </c>
      <c r="AF86" s="80">
        <f>IFERROR(VLOOKUP(AE86,'Lookup Data'!A:D,2,),"")</f>
        <v>10178798</v>
      </c>
      <c r="AG86" s="80" t="str">
        <f>IFERROR(VLOOKUP(AE86,'Lookup Data'!A:D,3,),"")</f>
        <v>Building, Civil and Environmental Engineering</v>
      </c>
      <c r="AH86" s="53"/>
      <c r="AI86" s="56" t="s">
        <v>596</v>
      </c>
      <c r="AJ86" s="80">
        <f>IFERROR(VLOOKUP(AI86,'Lookup Data'!A:D,2,),"")</f>
        <v>10132976</v>
      </c>
      <c r="AK86" s="80" t="str">
        <f>IFERROR(VLOOKUP(AI86,'Lookup Data'!A:D,3,),"")</f>
        <v>Building, Civil and Environmental Engineering</v>
      </c>
      <c r="AL86" s="53"/>
      <c r="AM86" s="56"/>
      <c r="AN86" s="53"/>
      <c r="AO86" s="53"/>
      <c r="AP86" s="53"/>
      <c r="AQ86" s="82" t="s">
        <v>816</v>
      </c>
      <c r="AR86" s="56" t="s">
        <v>817</v>
      </c>
      <c r="AS86" s="56"/>
      <c r="AT86" s="56" t="s">
        <v>818</v>
      </c>
      <c r="AU86" s="53" t="s">
        <v>819</v>
      </c>
      <c r="AV86" s="53"/>
      <c r="AW86" s="53"/>
      <c r="AX86" s="113" t="s">
        <v>677</v>
      </c>
      <c r="AY86" s="116"/>
      <c r="AZ86" s="116" t="str">
        <f>IFERROR(IF(VLOOKUP(AX86,'Lookup Data'!I$2:K$29,3,TRUE)="","",VLOOKUP(AX86,'Lookup Data'!I$2:K$29,3,TRUE)),"")</f>
        <v>Mohamed Ouf</v>
      </c>
      <c r="BA86" s="53"/>
      <c r="BB86" s="116" t="str">
        <f>IFERROR(IF(VLOOKUP(AX86,'Lookup Data'!I$2:L$29,4,TRUE)="","",VLOOKUP(AX86,'Lookup Data'!I$2:L$29,4,TRUE)),"")</f>
        <v>Gina Cody School of Engineering and Computer Science</v>
      </c>
      <c r="BC86" s="116" t="str">
        <f ca="1">IFERROR(VLOOKUP(BB86,'Lookup Data'!F$2:'Lookup Data'!F$6:G680,2,),"")</f>
        <v>Mourad Debbabi</v>
      </c>
      <c r="BD86" s="103">
        <f>(E86-7)</f>
        <v>45614</v>
      </c>
      <c r="BE86" s="53"/>
    </row>
    <row r="87" spans="1:57" ht="15" customHeight="1">
      <c r="A87" s="59">
        <v>40058388</v>
      </c>
      <c r="B87" s="54" t="s">
        <v>820</v>
      </c>
      <c r="C87" s="54" t="s">
        <v>821</v>
      </c>
      <c r="D87" s="54" t="s">
        <v>822</v>
      </c>
      <c r="E87" s="52">
        <v>45630</v>
      </c>
      <c r="F87" s="60">
        <v>0.4375</v>
      </c>
      <c r="G87" s="54" t="s">
        <v>823</v>
      </c>
      <c r="H87" s="56" t="s">
        <v>824</v>
      </c>
      <c r="I87" s="80">
        <f>IFERROR(VLOOKUP(H87,'Lookup Data'!A:D,2,FALSE),"")</f>
        <v>10149142</v>
      </c>
      <c r="J87" s="81" t="str">
        <f>IFERROR(VLOOKUP(H87,'Lookup Data'!A:D,3,FALSE),"")</f>
        <v>Biology</v>
      </c>
      <c r="K87" s="53"/>
      <c r="L87" s="56" t="s">
        <v>825</v>
      </c>
      <c r="M87" s="80">
        <f>IFERROR(VLOOKUP(L87,'Lookup Data'!A:B,2,),"")</f>
        <v>20685224</v>
      </c>
      <c r="N87" s="53"/>
      <c r="O87" s="80" t="str">
        <f>IFERROR(VLOOKUP(L87,'Lookup Data'!A:D,3,FALSE),"")</f>
        <v>Geography, Planning and Environment</v>
      </c>
      <c r="P87" s="78"/>
      <c r="Q87" s="56"/>
      <c r="R87" s="80" t="str">
        <f>IFERROR(VLOOKUP(Q87,'Lookup Data'!A:D,2,FALSE),"")</f>
        <v/>
      </c>
      <c r="S87" s="53"/>
      <c r="T87" s="80" t="str">
        <f>IFERROR(VLOOKUP(Q87,'Lookup Data'!A:D,3,FALSE),"")</f>
        <v/>
      </c>
      <c r="U87" s="53"/>
      <c r="V87" s="54"/>
      <c r="W87" s="53"/>
      <c r="X87" s="53"/>
      <c r="Y87" s="53"/>
      <c r="Z87" s="53"/>
      <c r="AA87" s="56" t="s">
        <v>826</v>
      </c>
      <c r="AB87" s="80">
        <f>IFERROR(VLOOKUP(AA87,'Lookup Data'!A:B,2,),"")</f>
        <v>10145909</v>
      </c>
      <c r="AC87" s="81" t="str">
        <f>IFERROR(VLOOKUP(AA87,'Lookup Data'!A:D,3,),"")</f>
        <v>Biology</v>
      </c>
      <c r="AD87" s="53"/>
      <c r="AE87" s="56" t="s">
        <v>827</v>
      </c>
      <c r="AF87" s="80">
        <f>IFERROR(VLOOKUP(AE87,'Lookup Data'!A:D,2,),"")</f>
        <v>0</v>
      </c>
      <c r="AG87" s="80" t="str">
        <f>IFERROR(VLOOKUP(AE87,'Lookup Data'!A:D,3,),"")</f>
        <v>Biology, Trent University</v>
      </c>
      <c r="AH87" s="53"/>
      <c r="AI87" s="56" t="s">
        <v>828</v>
      </c>
      <c r="AJ87" s="80">
        <f>IFERROR(VLOOKUP(AI87,'Lookup Data'!A:D,2,),"")</f>
        <v>10184337</v>
      </c>
      <c r="AK87" s="80" t="str">
        <f>IFERROR(VLOOKUP(AI87,'Lookup Data'!A:D,3,),"")</f>
        <v>Geography, Planning and Environment</v>
      </c>
      <c r="AL87" s="53"/>
      <c r="AM87" s="56"/>
      <c r="AN87" s="53"/>
      <c r="AO87" s="53"/>
      <c r="AP87" s="53"/>
      <c r="AQ87" s="82" t="s">
        <v>829</v>
      </c>
      <c r="AR87" s="56" t="s">
        <v>830</v>
      </c>
      <c r="AS87" s="56"/>
      <c r="AT87" s="56" t="s">
        <v>831</v>
      </c>
      <c r="AU87" s="53"/>
      <c r="AV87" s="53"/>
      <c r="AW87" s="53"/>
      <c r="AX87" s="113" t="s">
        <v>85</v>
      </c>
      <c r="AY87" s="116" t="str">
        <f>IFERROR(IF(VLOOKUP(AX87,'Lookup Data'!I$2:J$29,2,TRUE)="","",VLOOKUP(AX87,'Lookup Data'!I$2:J$29,2,TRUE)),"")</f>
        <v>Department of</v>
      </c>
      <c r="AZ87" s="116" t="str">
        <f>IFERROR(IF(VLOOKUP(AX87,'Lookup Data'!I$2:K$29,3,TRUE)="","",VLOOKUP(AX87,'Lookup Data'!I$2:K$29,3,TRUE)),"")</f>
        <v>Jun Cai</v>
      </c>
      <c r="BA87" s="53"/>
      <c r="BB87" s="116" t="str">
        <f>IFERROR(IF(VLOOKUP(AX87,'Lookup Data'!I$2:L$29,4,TRUE)="","",VLOOKUP(AX87,'Lookup Data'!I$2:L$29,4,TRUE)),"")</f>
        <v>Gina Cody School of Engineering and Computer Science</v>
      </c>
      <c r="BC87" s="116" t="str">
        <f ca="1">IFERROR(VLOOKUP(BB87,'Lookup Data'!F$2:'Lookup Data'!F$6:G681,2,),"")</f>
        <v>Mourad Debbabi</v>
      </c>
      <c r="BD87" s="103">
        <f>(E87-7)</f>
        <v>45623</v>
      </c>
      <c r="BE87" s="53"/>
    </row>
    <row r="88" spans="1:57" ht="15" customHeight="1">
      <c r="A88" s="15">
        <v>27879733</v>
      </c>
      <c r="B88" s="61" t="s">
        <v>832</v>
      </c>
      <c r="C88" s="61" t="s">
        <v>833</v>
      </c>
      <c r="D88" s="54" t="s">
        <v>85</v>
      </c>
      <c r="E88" s="51">
        <v>45622</v>
      </c>
      <c r="F88" s="63">
        <v>0.41666666666666669</v>
      </c>
      <c r="G88" s="61" t="s">
        <v>834</v>
      </c>
      <c r="H88" s="56" t="s">
        <v>835</v>
      </c>
      <c r="I88" s="80">
        <f>IFERROR(VLOOKUP(H88,'Lookup Data'!A:D,2,FALSE),"")</f>
        <v>26691072</v>
      </c>
      <c r="J88" s="81" t="str">
        <f>IFERROR(VLOOKUP(H88,'Lookup Data'!A:D,3,FALSE),"")</f>
        <v>Building, Civil and Environmental Engineering</v>
      </c>
      <c r="K88" s="53"/>
      <c r="L88" s="56" t="s">
        <v>836</v>
      </c>
      <c r="M88" s="80">
        <f>IFERROR(VLOOKUP(L88,'Lookup Data'!A:B,2,),"")</f>
        <v>10124192</v>
      </c>
      <c r="N88" s="53"/>
      <c r="O88" s="80" t="str">
        <f>IFERROR(VLOOKUP(L88,'Lookup Data'!A:D,3,FALSE),"")</f>
        <v>Electrical and Computer Engineering</v>
      </c>
      <c r="P88" s="78"/>
      <c r="Q88" s="56"/>
      <c r="R88" s="80" t="str">
        <f>IFERROR(VLOOKUP(Q88,'Lookup Data'!A:D,2,FALSE),"")</f>
        <v/>
      </c>
      <c r="S88" s="53"/>
      <c r="T88" s="80" t="str">
        <f>IFERROR(VLOOKUP(Q88,'Lookup Data'!A:D,3,FALSE),"")</f>
        <v/>
      </c>
      <c r="U88" s="53"/>
      <c r="V88" s="54"/>
      <c r="W88" s="53"/>
      <c r="X88" s="53"/>
      <c r="Y88" s="53"/>
      <c r="Z88" s="53"/>
      <c r="AA88" s="56" t="s">
        <v>641</v>
      </c>
      <c r="AB88" s="80">
        <f>IFERROR(VLOOKUP(AA88,'Lookup Data'!A:B,2,),"")</f>
        <v>29034404</v>
      </c>
      <c r="AC88" s="81" t="str">
        <f>IFERROR(VLOOKUP(AA88,'Lookup Data'!A:D,3,),"")</f>
        <v>Concordia Institute for Information and Systems Engineering</v>
      </c>
      <c r="AD88" s="53"/>
      <c r="AE88" s="56" t="s">
        <v>837</v>
      </c>
      <c r="AF88" s="80">
        <f>IFERROR(VLOOKUP(AE88,'Lookup Data'!A:D,2,),"")</f>
        <v>10159485</v>
      </c>
      <c r="AG88" s="80" t="str">
        <f>IFERROR(VLOOKUP(AE88,'Lookup Data'!A:D,3,),"")</f>
        <v>Electrical and Computer Engineering</v>
      </c>
      <c r="AH88" s="53"/>
      <c r="AI88" s="56" t="s">
        <v>838</v>
      </c>
      <c r="AJ88" s="80" t="str">
        <f>IFERROR(VLOOKUP(AI88,'Lookup Data'!A:D,2,),"")</f>
        <v>10038490</v>
      </c>
      <c r="AK88" s="80" t="str">
        <f>IFERROR(VLOOKUP(AI88,'Lookup Data'!A:D,3,),"")</f>
        <v>Electrical and Computer Engineering</v>
      </c>
      <c r="AL88" s="53"/>
      <c r="AM88" s="56"/>
      <c r="AN88" s="53"/>
      <c r="AO88" s="53"/>
      <c r="AP88" s="53"/>
      <c r="AQ88" s="82" t="s">
        <v>839</v>
      </c>
      <c r="AR88" s="56" t="s">
        <v>840</v>
      </c>
      <c r="AS88" s="56"/>
      <c r="AT88" s="56" t="s">
        <v>402</v>
      </c>
      <c r="AU88" s="53"/>
      <c r="AV88" s="53"/>
      <c r="AW88" s="53"/>
      <c r="AX88" s="113" t="s">
        <v>85</v>
      </c>
      <c r="AY88" s="116" t="str">
        <f>IFERROR(IF(VLOOKUP(AX88,'Lookup Data'!I$2:J$29,2,TRUE)="","",VLOOKUP(AX88,'Lookup Data'!I$2:J$29,2,TRUE)),"")</f>
        <v>Department of</v>
      </c>
      <c r="AZ88" s="116" t="str">
        <f>IFERROR(IF(VLOOKUP(AX88,'Lookup Data'!I$2:K$29,3,TRUE)="","",VLOOKUP(AX88,'Lookup Data'!I$2:K$29,3,TRUE)),"")</f>
        <v>Jun Cai</v>
      </c>
      <c r="BA88" s="53"/>
      <c r="BB88" s="116" t="str">
        <f>IFERROR(IF(VLOOKUP(AX88,'Lookup Data'!I$2:L$29,4,TRUE)="","",VLOOKUP(AX88,'Lookup Data'!I$2:L$29,4,TRUE)),"")</f>
        <v>Gina Cody School of Engineering and Computer Science</v>
      </c>
      <c r="BC88" s="116" t="str">
        <f ca="1">IFERROR(VLOOKUP(BB88,'Lookup Data'!F$2:'Lookup Data'!F$6:G682,2,),"")</f>
        <v>Mourad Debbabi</v>
      </c>
      <c r="BD88" s="103">
        <f>(E88-7)</f>
        <v>45615</v>
      </c>
      <c r="BE88" s="53"/>
    </row>
    <row r="89" spans="1:57" ht="15" customHeight="1">
      <c r="A89" s="59">
        <v>40158113</v>
      </c>
      <c r="B89" s="61" t="s">
        <v>841</v>
      </c>
      <c r="C89" s="54" t="s">
        <v>716</v>
      </c>
      <c r="D89" s="54" t="s">
        <v>233</v>
      </c>
      <c r="E89" s="52">
        <v>45629</v>
      </c>
      <c r="F89" s="64">
        <v>0.54166666666666663</v>
      </c>
      <c r="G89" s="54" t="s">
        <v>181</v>
      </c>
      <c r="H89" s="56" t="s">
        <v>629</v>
      </c>
      <c r="I89" s="80">
        <f>IFERROR(VLOOKUP(H89,'Lookup Data'!A:D,2,FALSE),"")</f>
        <v>10120449</v>
      </c>
      <c r="J89" s="81" t="str">
        <f>IFERROR(VLOOKUP(H89,'Lookup Data'!A:D,3,FALSE),"")</f>
        <v>Electrical and Computer Engineering</v>
      </c>
      <c r="K89" s="53"/>
      <c r="L89" s="56" t="s">
        <v>237</v>
      </c>
      <c r="M89" s="80">
        <f>IFERROR(VLOOKUP(L89,'Lookup Data'!A:B,2,),"")</f>
        <v>22914247</v>
      </c>
      <c r="N89" s="53"/>
      <c r="O89" s="80" t="str">
        <f>IFERROR(VLOOKUP(L89,'Lookup Data'!A:D,3,FALSE),"")</f>
        <v>Mechanical, Industrial and Aerospace Engineering</v>
      </c>
      <c r="P89" s="78"/>
      <c r="Q89" s="56"/>
      <c r="R89" s="80" t="str">
        <f>IFERROR(VLOOKUP(Q89,'Lookup Data'!A:D,2,FALSE),"")</f>
        <v/>
      </c>
      <c r="S89" s="53"/>
      <c r="T89" s="80" t="str">
        <f>IFERROR(VLOOKUP(Q89,'Lookup Data'!A:D,3,FALSE),"")</f>
        <v/>
      </c>
      <c r="U89" s="53"/>
      <c r="V89" s="54"/>
      <c r="W89" s="53"/>
      <c r="X89" s="53"/>
      <c r="Y89" s="53"/>
      <c r="Z89" s="53"/>
      <c r="AA89" s="56" t="s">
        <v>163</v>
      </c>
      <c r="AB89" s="80">
        <f>IFERROR(VLOOKUP(AA89,'Lookup Data'!A:B,2,),"")</f>
        <v>10201981</v>
      </c>
      <c r="AC89" s="81" t="str">
        <f>IFERROR(VLOOKUP(AA89,'Lookup Data'!A:D,3,),"")</f>
        <v>Building, Civil and Environmental Engineering</v>
      </c>
      <c r="AD89" s="53"/>
      <c r="AE89" s="56" t="s">
        <v>307</v>
      </c>
      <c r="AF89" s="80" t="str">
        <f>IFERROR(VLOOKUP(AE89,'Lookup Data'!A:D,2,),"")</f>
        <v>20731676</v>
      </c>
      <c r="AG89" s="80" t="str">
        <f>IFERROR(VLOOKUP(AE89,'Lookup Data'!A:D,3,),"")</f>
        <v>Mechanical, Industrial and Aerospace Engineering</v>
      </c>
      <c r="AH89" s="53"/>
      <c r="AI89" s="56" t="s">
        <v>235</v>
      </c>
      <c r="AJ89" s="80">
        <f>IFERROR(VLOOKUP(AI89,'Lookup Data'!A:D,2,),"")</f>
        <v>29023836</v>
      </c>
      <c r="AK89" s="80" t="str">
        <f>IFERROR(VLOOKUP(AI89,'Lookup Data'!A:D,3,),"")</f>
        <v>Mechanical, Industrial and Aerospace Engineering</v>
      </c>
      <c r="AL89" s="53"/>
      <c r="AM89" s="56"/>
      <c r="AN89" s="53"/>
      <c r="AO89" s="53"/>
      <c r="AP89" s="53"/>
      <c r="AQ89" s="82" t="s">
        <v>842</v>
      </c>
      <c r="AR89" s="56" t="s">
        <v>719</v>
      </c>
      <c r="AS89" s="56"/>
      <c r="AT89" s="56" t="s">
        <v>720</v>
      </c>
      <c r="AU89" s="53" t="s">
        <v>843</v>
      </c>
      <c r="AV89" s="53"/>
      <c r="AW89" s="53"/>
      <c r="AX89" s="113" t="s">
        <v>717</v>
      </c>
      <c r="AY89" s="116" t="str">
        <f>IFERROR(IF(VLOOKUP(AX89,'Lookup Data'!I$2:J$29,2,TRUE)="","",VLOOKUP(AX89,'Lookup Data'!I$2:J$29,2,TRUE)),"")</f>
        <v>Department of</v>
      </c>
      <c r="AZ89" s="116" t="str">
        <f>IFERROR(IF(VLOOKUP(AX89,'Lookup Data'!I$2:K$29,3,TRUE)="","",VLOOKUP(AX89,'Lookup Data'!I$2:K$29,3,TRUE)),"")</f>
        <v>Ramin Sedaghati</v>
      </c>
      <c r="BA89" s="53"/>
      <c r="BB89" s="116" t="str">
        <f>IFERROR(IF(VLOOKUP(AX89,'Lookup Data'!I$2:L$29,4,TRUE)="","",VLOOKUP(AX89,'Lookup Data'!I$2:L$29,4,TRUE)),"")</f>
        <v>Gina Cody School of Engineering and Computer Science</v>
      </c>
      <c r="BC89" s="116" t="str">
        <f ca="1">IFERROR(VLOOKUP(BB89,'Lookup Data'!F$2:'Lookup Data'!F$6:G683,2,),"")</f>
        <v>Mourad Debbabi</v>
      </c>
      <c r="BD89" s="103">
        <f>(E89-7)</f>
        <v>45622</v>
      </c>
      <c r="BE89" s="53"/>
    </row>
    <row r="90" spans="1:57" ht="15" customHeight="1">
      <c r="A90" s="53">
        <v>26628249</v>
      </c>
      <c r="B90" s="54" t="s">
        <v>844</v>
      </c>
      <c r="C90" s="54" t="s">
        <v>845</v>
      </c>
      <c r="D90" s="54" t="s">
        <v>846</v>
      </c>
      <c r="E90" s="52">
        <v>45632</v>
      </c>
      <c r="F90" s="64">
        <v>0.375</v>
      </c>
      <c r="G90" s="54" t="s">
        <v>181</v>
      </c>
      <c r="H90" s="56" t="s">
        <v>289</v>
      </c>
      <c r="I90" s="80">
        <f>IFERROR(VLOOKUP(H90,'Lookup Data'!A:D,2,FALSE),"")</f>
        <v>24391497</v>
      </c>
      <c r="J90" s="81" t="str">
        <f>IFERROR(VLOOKUP(H90,'Lookup Data'!A:D,3,FALSE),"")</f>
        <v>Concordia Institute for Information and Systems Engineering</v>
      </c>
      <c r="K90" s="53"/>
      <c r="L90" s="56" t="s">
        <v>744</v>
      </c>
      <c r="M90" s="80">
        <f>IFERROR(VLOOKUP(L90,'Lookup Data'!A:B,2,),"")</f>
        <v>25013798</v>
      </c>
      <c r="N90" s="53"/>
      <c r="O90" s="80" t="str">
        <f>IFERROR(VLOOKUP(L90,'Lookup Data'!A:D,3,FALSE),"")</f>
        <v>Concordia Institute for Information and Systems Engineering</v>
      </c>
      <c r="P90" s="78"/>
      <c r="Q90" s="56" t="s">
        <v>847</v>
      </c>
      <c r="R90" s="80">
        <f>IFERROR(VLOOKUP(Q90,'Lookup Data'!A:D,2,FALSE),"")</f>
        <v>29719482</v>
      </c>
      <c r="S90" s="53"/>
      <c r="T90" s="80" t="str">
        <f>IFERROR(VLOOKUP(Q90,'Lookup Data'!A:D,3,FALSE),"")</f>
        <v>Concordia Institute for Information and Systems Engineering</v>
      </c>
      <c r="U90" s="53"/>
      <c r="V90" s="54"/>
      <c r="W90" s="53"/>
      <c r="X90" s="53"/>
      <c r="Y90" s="53"/>
      <c r="Z90" s="53"/>
      <c r="AA90" s="56" t="s">
        <v>147</v>
      </c>
      <c r="AB90" s="80">
        <f>IFERROR(VLOOKUP(AA90,'Lookup Data'!A:B,2,),"")</f>
        <v>10196752</v>
      </c>
      <c r="AC90" s="81" t="str">
        <f>IFERROR(VLOOKUP(AA90,'Lookup Data'!A:D,3,),"")</f>
        <v>Building, Civil and Environmental Engineering</v>
      </c>
      <c r="AD90" s="53"/>
      <c r="AE90" s="56" t="s">
        <v>548</v>
      </c>
      <c r="AF90" s="80">
        <f>IFERROR(VLOOKUP(AE90,'Lookup Data'!A:D,2,),"")</f>
        <v>22275414</v>
      </c>
      <c r="AG90" s="80" t="str">
        <f>IFERROR(VLOOKUP(AE90,'Lookup Data'!A:D,3,),"")</f>
        <v>Concordia Institute for Information and Systems Engineering</v>
      </c>
      <c r="AH90" s="53"/>
      <c r="AI90" s="56" t="s">
        <v>848</v>
      </c>
      <c r="AJ90" s="80">
        <f>IFERROR(VLOOKUP(AI90,'Lookup Data'!A:D,2,),"")</f>
        <v>20316105</v>
      </c>
      <c r="AK90" s="80" t="str">
        <f>IFERROR(VLOOKUP(AI90,'Lookup Data'!A:D,3,),"")</f>
        <v>Mechanical, Industrial and Aerospace Engineering</v>
      </c>
      <c r="AL90" s="53"/>
      <c r="AM90" s="56"/>
      <c r="AN90" s="53"/>
      <c r="AO90" s="53"/>
      <c r="AP90" s="53"/>
      <c r="AQ90" s="82" t="s">
        <v>849</v>
      </c>
      <c r="AR90" s="56" t="s">
        <v>850</v>
      </c>
      <c r="AS90" s="56"/>
      <c r="AT90" s="56" t="s">
        <v>851</v>
      </c>
      <c r="AU90" s="53" t="s">
        <v>852</v>
      </c>
      <c r="AV90" s="53"/>
      <c r="AW90" s="53"/>
      <c r="AX90" s="113" t="s">
        <v>646</v>
      </c>
      <c r="AY90" s="116" t="str">
        <f>IFERROR(IF(VLOOKUP(AX90,'Lookup Data'!I$2:J$29,2,TRUE)="","",VLOOKUP(AX90,'Lookup Data'!I$2:J$29,2,TRUE)),"")</f>
        <v/>
      </c>
      <c r="AZ90" s="116" t="str">
        <f>IFERROR(IF(VLOOKUP(AX90,'Lookup Data'!I$2:K$29,3,TRUE)="","",VLOOKUP(AX90,'Lookup Data'!I$2:K$29,3,TRUE)),"")</f>
        <v>Farnoosh Naderkhani</v>
      </c>
      <c r="BA90" s="53"/>
      <c r="BB90" s="116" t="str">
        <f>IFERROR(IF(VLOOKUP(AX90,'Lookup Data'!I$2:L$29,4,TRUE)="","",VLOOKUP(AX90,'Lookup Data'!I$2:L$29,4,TRUE)),"")</f>
        <v>Gina Cody School of Engineering and Computer Science</v>
      </c>
      <c r="BC90" s="116" t="str">
        <f ca="1">IFERROR(VLOOKUP(BB90,'Lookup Data'!F$2:'Lookup Data'!F$6:G684,2,),"")</f>
        <v>Mourad Debbabi</v>
      </c>
      <c r="BD90" s="103">
        <f>(E90-7)</f>
        <v>45625</v>
      </c>
      <c r="BE90" s="53"/>
    </row>
    <row r="91" spans="1:57" ht="15" customHeight="1">
      <c r="A91" s="53">
        <v>40084244</v>
      </c>
      <c r="B91" s="54" t="s">
        <v>853</v>
      </c>
      <c r="C91" s="54" t="s">
        <v>854</v>
      </c>
      <c r="D91" s="54" t="s">
        <v>855</v>
      </c>
      <c r="E91" s="52">
        <v>45589</v>
      </c>
      <c r="F91" s="64">
        <v>0.41666666666666669</v>
      </c>
      <c r="G91" s="54" t="s">
        <v>856</v>
      </c>
      <c r="H91" s="56" t="s">
        <v>857</v>
      </c>
      <c r="I91" s="80">
        <f>IFERROR(VLOOKUP(H91,'Lookup Data'!A:D,2,FALSE),"")</f>
        <v>0</v>
      </c>
      <c r="J91" s="81" t="str">
        <f>IFERROR(VLOOKUP(H91,'Lookup Data'!A:D,3,FALSE),"")</f>
        <v>Sociology and Anthropology</v>
      </c>
      <c r="K91" s="53"/>
      <c r="L91" s="56" t="s">
        <v>858</v>
      </c>
      <c r="M91" s="80">
        <f>IFERROR(VLOOKUP(L91,'Lookup Data'!A:B,2,),"")</f>
        <v>23380610</v>
      </c>
      <c r="N91" s="53"/>
      <c r="O91" s="80" t="str">
        <f>IFERROR(VLOOKUP(L91,'Lookup Data'!A:D,3,FALSE),"")</f>
        <v>Sociology and Anthropology</v>
      </c>
      <c r="P91" s="78"/>
      <c r="Q91" s="56"/>
      <c r="R91" s="80" t="str">
        <f>IFERROR(VLOOKUP(Q91,'Lookup Data'!A:D,2,FALSE),"")</f>
        <v/>
      </c>
      <c r="S91" s="53"/>
      <c r="T91" s="80" t="str">
        <f>IFERROR(VLOOKUP(Q91,'Lookup Data'!A:D,3,FALSE),"")</f>
        <v/>
      </c>
      <c r="U91" s="53"/>
      <c r="V91" s="54"/>
      <c r="W91" s="53"/>
      <c r="X91" s="53"/>
      <c r="Y91" s="53"/>
      <c r="Z91" s="53"/>
      <c r="AA91" s="56" t="s">
        <v>859</v>
      </c>
      <c r="AB91" s="80">
        <f>IFERROR(VLOOKUP(AA91,'Lookup Data'!A:B,2,),"")</f>
        <v>10190839</v>
      </c>
      <c r="AC91" s="81" t="str">
        <f>IFERROR(VLOOKUP(AA91,'Lookup Data'!A:D,3,),"")</f>
        <v>Sociology and Anthropology</v>
      </c>
      <c r="AD91" s="53"/>
      <c r="AE91" s="56" t="s">
        <v>860</v>
      </c>
      <c r="AF91" s="80">
        <f>IFERROR(VLOOKUP(AE91,'Lookup Data'!A:D,2,),"")</f>
        <v>40074936</v>
      </c>
      <c r="AG91" s="80" t="str">
        <f>IFERROR(VLOOKUP(AE91,'Lookup Data'!A:D,3,),"")</f>
        <v>Communication Studies</v>
      </c>
      <c r="AH91" s="53"/>
      <c r="AI91" s="56" t="s">
        <v>861</v>
      </c>
      <c r="AJ91" s="80" t="str">
        <f>IFERROR(VLOOKUP(AI91,'Lookup Data'!A:D,2,),"")</f>
        <v/>
      </c>
      <c r="AK91" s="80" t="s">
        <v>862</v>
      </c>
      <c r="AL91" s="53"/>
      <c r="AM91" s="56"/>
      <c r="AN91" s="53"/>
      <c r="AO91" s="53"/>
      <c r="AP91" s="53"/>
      <c r="AQ91" s="82" t="s">
        <v>863</v>
      </c>
      <c r="AR91" s="56" t="s">
        <v>864</v>
      </c>
      <c r="AS91" s="56"/>
      <c r="AT91" s="56" t="s">
        <v>865</v>
      </c>
      <c r="AU91" s="53"/>
      <c r="AV91" s="53"/>
      <c r="AW91" s="53"/>
      <c r="AX91" s="113" t="s">
        <v>866</v>
      </c>
      <c r="AY91" s="116" t="str">
        <f>IFERROR(IF(VLOOKUP(AX91,'Lookup Data'!I$2:J$29,2,TRUE)="","",VLOOKUP(AX91,'Lookup Data'!I$2:J$29,2,TRUE)),"")</f>
        <v>Department of</v>
      </c>
      <c r="AZ91" s="116" t="str">
        <f>IFERROR(IF(VLOOKUP(AX91,'Lookup Data'!I$2:K$29,3,TRUE)="","",VLOOKUP(AX91,'Lookup Data'!I$2:K$29,3,TRUE)),"")</f>
        <v>Nayrouz Abu Hatoum</v>
      </c>
      <c r="BA91" s="53"/>
      <c r="BB91" s="116" t="str">
        <f>IFERROR(IF(VLOOKUP(AX91,'Lookup Data'!I$2:L$29,4,TRUE)="","",VLOOKUP(AX91,'Lookup Data'!I$2:L$29,4,TRUE)),"")</f>
        <v>Faculty of Arts and Science</v>
      </c>
      <c r="BC91" s="116" t="str">
        <f ca="1">IFERROR(VLOOKUP(BB91,'Lookup Data'!F$2:'Lookup Data'!F$6:G685,2,),"")</f>
        <v>Pascale Sicotte</v>
      </c>
      <c r="BD91" s="103">
        <f>(E91-7)</f>
        <v>45582</v>
      </c>
      <c r="BE91" s="53"/>
    </row>
    <row r="92" spans="1:57" ht="15" customHeight="1">
      <c r="A92" s="53">
        <v>40126681</v>
      </c>
      <c r="B92" s="54" t="s">
        <v>867</v>
      </c>
      <c r="C92" s="54" t="s">
        <v>868</v>
      </c>
      <c r="D92" s="54" t="s">
        <v>79</v>
      </c>
      <c r="E92" s="52">
        <v>45638</v>
      </c>
      <c r="F92" s="64">
        <v>0.41666666666666669</v>
      </c>
      <c r="G92" s="54" t="s">
        <v>181</v>
      </c>
      <c r="H92" s="56" t="s">
        <v>387</v>
      </c>
      <c r="I92" s="80">
        <f>IFERROR(VLOOKUP(H92,'Lookup Data'!A:D,2,FALSE),"")</f>
        <v>40182077</v>
      </c>
      <c r="J92" s="81" t="str">
        <f>IFERROR(VLOOKUP(H92,'Lookup Data'!A:D,3,FALSE),"")</f>
        <v>Information Systems Engineering</v>
      </c>
      <c r="K92" s="53"/>
      <c r="L92" s="56" t="s">
        <v>787</v>
      </c>
      <c r="M92" s="80">
        <f>IFERROR(VLOOKUP(L92,'Lookup Data'!A:B,2,),"")</f>
        <v>10132704</v>
      </c>
      <c r="N92" s="53"/>
      <c r="O92" s="80" t="str">
        <f>IFERROR(VLOOKUP(L92,'Lookup Data'!A:D,3,FALSE),"")</f>
        <v>Concordia Institute for Information and Systems Engineering</v>
      </c>
      <c r="P92" s="78"/>
      <c r="Q92" s="56"/>
      <c r="R92" s="80" t="str">
        <f>IFERROR(VLOOKUP(Q92,'Lookup Data'!A:D,2,FALSE),"")</f>
        <v/>
      </c>
      <c r="S92" s="53"/>
      <c r="T92" s="80" t="str">
        <f>IFERROR(VLOOKUP(Q92,'Lookup Data'!A:D,3,FALSE),"")</f>
        <v/>
      </c>
      <c r="U92" s="53"/>
      <c r="V92" s="54"/>
      <c r="W92" s="53"/>
      <c r="X92" s="53"/>
      <c r="Y92" s="53"/>
      <c r="Z92" s="53"/>
      <c r="AA92" s="56" t="s">
        <v>869</v>
      </c>
      <c r="AB92" s="80">
        <f>IFERROR(VLOOKUP(AA92,'Lookup Data'!A:B,2,),"")</f>
        <v>10173665</v>
      </c>
      <c r="AC92" s="81" t="str">
        <f>IFERROR(VLOOKUP(AA92,'Lookup Data'!A:D,3,),"")</f>
        <v>Computer Science and Software Engineering</v>
      </c>
      <c r="AD92" s="53"/>
      <c r="AE92" s="56" t="s">
        <v>637</v>
      </c>
      <c r="AF92" s="80">
        <f>IFERROR(VLOOKUP(AE92,'Lookup Data'!A:D,2,),"")</f>
        <v>10141439</v>
      </c>
      <c r="AG92" s="80" t="str">
        <f>IFERROR(VLOOKUP(AE92,'Lookup Data'!A:D,3,),"")</f>
        <v>Concordia Institute for Information and Systems Engineering</v>
      </c>
      <c r="AH92" s="53"/>
      <c r="AI92" s="56" t="s">
        <v>641</v>
      </c>
      <c r="AJ92" s="80">
        <f>IFERROR(VLOOKUP(AI92,'Lookup Data'!A:D,2,),"")</f>
        <v>29034404</v>
      </c>
      <c r="AK92" s="80" t="str">
        <f>IFERROR(VLOOKUP(AI92,'Lookup Data'!A:D,3,),"")</f>
        <v>Concordia Institute for Information and Systems Engineering</v>
      </c>
      <c r="AL92" s="53"/>
      <c r="AM92" s="56"/>
      <c r="AN92" s="53"/>
      <c r="AO92" s="53"/>
      <c r="AP92" s="53"/>
      <c r="AQ92" s="82" t="s">
        <v>870</v>
      </c>
      <c r="AR92" s="56" t="s">
        <v>871</v>
      </c>
      <c r="AS92" s="56"/>
      <c r="AT92" s="56" t="s">
        <v>872</v>
      </c>
      <c r="AU92" s="53"/>
      <c r="AV92" s="53"/>
      <c r="AW92" s="53"/>
      <c r="AX92" s="113" t="s">
        <v>646</v>
      </c>
      <c r="AY92" s="116" t="str">
        <f>IFERROR(IF(VLOOKUP(AX92,'Lookup Data'!I$2:J$29,2,TRUE)="","",VLOOKUP(AX92,'Lookup Data'!I$2:J$29,2,TRUE)),"")</f>
        <v/>
      </c>
      <c r="AZ92" s="116" t="str">
        <f>IFERROR(IF(VLOOKUP(AX92,'Lookup Data'!I$2:K$29,3,TRUE)="","",VLOOKUP(AX92,'Lookup Data'!I$2:K$29,3,TRUE)),"")</f>
        <v>Farnoosh Naderkhani</v>
      </c>
      <c r="BA92" s="53"/>
      <c r="BB92" s="116" t="str">
        <f>IFERROR(IF(VLOOKUP(AX92,'Lookup Data'!I$2:L$29,4,TRUE)="","",VLOOKUP(AX92,'Lookup Data'!I$2:L$29,4,TRUE)),"")</f>
        <v>Gina Cody School of Engineering and Computer Science</v>
      </c>
      <c r="BC92" s="116" t="str">
        <f ca="1">IFERROR(VLOOKUP(BB92,'Lookup Data'!F$2:'Lookup Data'!F$6:G686,2,),"")</f>
        <v>Mourad Debbabi</v>
      </c>
      <c r="BD92" s="103">
        <f>(E92-7)</f>
        <v>45631</v>
      </c>
      <c r="BE92" s="53"/>
    </row>
    <row r="93" spans="1:57" ht="15" customHeight="1">
      <c r="A93" s="53">
        <v>40111346</v>
      </c>
      <c r="B93" s="54" t="s">
        <v>873</v>
      </c>
      <c r="C93" s="54" t="s">
        <v>874</v>
      </c>
      <c r="D93" s="54" t="s">
        <v>167</v>
      </c>
      <c r="E93" s="52">
        <v>45590</v>
      </c>
      <c r="F93" s="64">
        <v>0.58333333333333337</v>
      </c>
      <c r="G93" s="54" t="s">
        <v>181</v>
      </c>
      <c r="H93" s="56" t="s">
        <v>344</v>
      </c>
      <c r="I93" s="80">
        <f>IFERROR(VLOOKUP(H93,'Lookup Data'!A:D,2,FALSE),"")</f>
        <v>10129297</v>
      </c>
      <c r="J93" s="81" t="str">
        <f>IFERROR(VLOOKUP(H93,'Lookup Data'!A:D,3,FALSE),"")</f>
        <v>Mechanical, Industrial and Aerospace Engineering</v>
      </c>
      <c r="K93" s="53"/>
      <c r="L93" s="56" t="s">
        <v>342</v>
      </c>
      <c r="M93" s="80">
        <f>IFERROR(VLOOKUP(L93,'Lookup Data'!A:B,2,),"")</f>
        <v>10194592</v>
      </c>
      <c r="N93" s="53"/>
      <c r="O93" s="80" t="str">
        <f>IFERROR(VLOOKUP(L93,'Lookup Data'!A:D,3,FALSE),"")</f>
        <v>Concordia Institute for Information and Systems Engineering</v>
      </c>
      <c r="P93" s="78"/>
      <c r="Q93" s="56"/>
      <c r="R93" s="80" t="str">
        <f>IFERROR(VLOOKUP(Q93,'Lookup Data'!A:D,2,FALSE),"")</f>
        <v/>
      </c>
      <c r="S93" s="53"/>
      <c r="T93" s="80" t="str">
        <f>IFERROR(VLOOKUP(Q93,'Lookup Data'!A:D,3,FALSE),"")</f>
        <v/>
      </c>
      <c r="U93" s="53"/>
      <c r="V93" s="54"/>
      <c r="W93" s="53"/>
      <c r="X93" s="53"/>
      <c r="Y93" s="53"/>
      <c r="Z93" s="53"/>
      <c r="AA93" s="56" t="s">
        <v>875</v>
      </c>
      <c r="AB93" s="80">
        <f>IFERROR(VLOOKUP(AA93,'Lookup Data'!A:B,2,),"")</f>
        <v>40040507</v>
      </c>
      <c r="AC93" s="81" t="str">
        <f>IFERROR(VLOOKUP(AA93,'Lookup Data'!A:D,3,),"")</f>
        <v>Computer Science and Software Engineering</v>
      </c>
      <c r="AD93" s="53"/>
      <c r="AE93" s="56" t="s">
        <v>155</v>
      </c>
      <c r="AF93" s="80">
        <f>IFERROR(VLOOKUP(AE93,'Lookup Data'!A:D,2,),"")</f>
        <v>40043026</v>
      </c>
      <c r="AG93" s="80" t="str">
        <f>IFERROR(VLOOKUP(AE93,'Lookup Data'!A:D,3,),"")</f>
        <v>Concordia Institute for Information and Systems Engineering</v>
      </c>
      <c r="AH93" s="53"/>
      <c r="AI93" s="56" t="s">
        <v>876</v>
      </c>
      <c r="AJ93" s="80">
        <f>IFERROR(VLOOKUP(AI93,'Lookup Data'!A:D,2,),"")</f>
        <v>26593178</v>
      </c>
      <c r="AK93" s="80" t="str">
        <f>IFERROR(VLOOKUP(AI93,'Lookup Data'!A:D,3,),"")</f>
        <v>Concordia Institute for Information and Systems Engineering</v>
      </c>
      <c r="AL93" s="53"/>
      <c r="AM93" s="56"/>
      <c r="AN93" s="53"/>
      <c r="AO93" s="53"/>
      <c r="AP93" s="53"/>
      <c r="AQ93" s="82" t="s">
        <v>877</v>
      </c>
      <c r="AR93" s="56" t="s">
        <v>878</v>
      </c>
      <c r="AS93" s="56"/>
      <c r="AT93" s="56" t="s">
        <v>879</v>
      </c>
      <c r="AU93" s="53"/>
      <c r="AV93" s="53"/>
      <c r="AW93" s="53"/>
      <c r="AX93" s="113" t="s">
        <v>646</v>
      </c>
      <c r="AY93" s="116"/>
      <c r="AZ93" s="116" t="str">
        <f>IFERROR(IF(VLOOKUP(AX93,'Lookup Data'!I$2:K$29,3,TRUE)="","",VLOOKUP(AX93,'Lookup Data'!I$2:K$29,3,TRUE)),"")</f>
        <v>Farnoosh Naderkhani</v>
      </c>
      <c r="BA93" s="53"/>
      <c r="BB93" s="116" t="str">
        <f>IFERROR(IF(VLOOKUP(AX93,'Lookup Data'!I$2:L$29,4,TRUE)="","",VLOOKUP(AX93,'Lookup Data'!I$2:L$29,4,TRUE)),"")</f>
        <v>Gina Cody School of Engineering and Computer Science</v>
      </c>
      <c r="BC93" s="116" t="str">
        <f ca="1">IFERROR(VLOOKUP(BB93,'Lookup Data'!F$2:'Lookup Data'!F$6:G687,2,),"")</f>
        <v>Mourad Debbabi</v>
      </c>
      <c r="BD93" s="103">
        <f>(E93-7)</f>
        <v>45583</v>
      </c>
      <c r="BE93" s="53"/>
    </row>
    <row r="94" spans="1:57" ht="15" customHeight="1">
      <c r="A94" s="15">
        <v>26889719</v>
      </c>
      <c r="B94" s="61" t="s">
        <v>880</v>
      </c>
      <c r="C94" s="61" t="s">
        <v>881</v>
      </c>
      <c r="D94" s="61" t="s">
        <v>882</v>
      </c>
      <c r="E94" s="51">
        <v>45637</v>
      </c>
      <c r="F94" s="63">
        <v>0.54166666666666663</v>
      </c>
      <c r="G94" s="61" t="s">
        <v>883</v>
      </c>
      <c r="H94" s="56" t="s">
        <v>884</v>
      </c>
      <c r="I94" s="80">
        <f>IFERROR(VLOOKUP(H94,'Lookup Data'!A:D,2,FALSE),"")</f>
        <v>0</v>
      </c>
      <c r="J94" s="81" t="str">
        <f>IFERROR(VLOOKUP(H94,'Lookup Data'!A:D,3,FALSE),"")</f>
        <v>English</v>
      </c>
      <c r="K94" s="53"/>
      <c r="L94" s="56" t="s">
        <v>885</v>
      </c>
      <c r="M94" s="80">
        <f>IFERROR(VLOOKUP(L94,'Lookup Data'!A:B,2,),"")</f>
        <v>22869012</v>
      </c>
      <c r="N94" s="53"/>
      <c r="O94" s="80" t="str">
        <f>IFERROR(VLOOKUP(L94,'Lookup Data'!A:D,3,FALSE),"")</f>
        <v>Mel Hoppenheim School of Cinema</v>
      </c>
      <c r="P94" s="78"/>
      <c r="Q94" s="56"/>
      <c r="R94" s="80" t="str">
        <f>IFERROR(VLOOKUP(Q94,'Lookup Data'!A:D,2,FALSE),"")</f>
        <v/>
      </c>
      <c r="S94" s="53"/>
      <c r="T94" s="80" t="str">
        <f>IFERROR(VLOOKUP(Q94,'Lookup Data'!A:D,3,FALSE),"")</f>
        <v/>
      </c>
      <c r="U94" s="53"/>
      <c r="V94" s="54"/>
      <c r="W94" s="53"/>
      <c r="X94" s="53"/>
      <c r="Y94" s="53"/>
      <c r="Z94" s="53"/>
      <c r="AA94" s="56" t="s">
        <v>886</v>
      </c>
      <c r="AB94" s="80">
        <f>IFERROR(VLOOKUP(AA94,'Lookup Data'!A:B,2,),"")</f>
        <v>23379485</v>
      </c>
      <c r="AC94" s="81" t="str">
        <f>IFERROR(VLOOKUP(AA94,'Lookup Data'!A:D,3,),"")</f>
        <v>English</v>
      </c>
      <c r="AD94" s="53"/>
      <c r="AE94" s="56" t="s">
        <v>887</v>
      </c>
      <c r="AF94" s="80">
        <f>IFERROR(VLOOKUP(AE94,'Lookup Data'!A:D,2,),"")</f>
        <v>0</v>
      </c>
      <c r="AG94" s="80" t="str">
        <f>IFERROR(VLOOKUP(AE94,'Lookup Data'!A:D,3,),"")</f>
        <v>English</v>
      </c>
      <c r="AH94" s="53"/>
      <c r="AI94" s="56" t="s">
        <v>888</v>
      </c>
      <c r="AJ94" s="80">
        <f>IFERROR(VLOOKUP(AI94,'Lookup Data'!A:D,2,),"")</f>
        <v>24167767</v>
      </c>
      <c r="AK94" s="80" t="str">
        <f>IFERROR(VLOOKUP(AI94,'Lookup Data'!A:D,3,),"")</f>
        <v>Art History</v>
      </c>
      <c r="AL94" s="53"/>
      <c r="AM94" s="56"/>
      <c r="AN94" s="53"/>
      <c r="AO94" s="53"/>
      <c r="AP94" s="53"/>
      <c r="AQ94" s="82" t="s">
        <v>889</v>
      </c>
      <c r="AR94" s="56" t="s">
        <v>890</v>
      </c>
      <c r="AS94" s="56"/>
      <c r="AT94" s="56" t="s">
        <v>891</v>
      </c>
      <c r="AU94" s="53"/>
      <c r="AV94" s="53"/>
      <c r="AW94" s="53"/>
      <c r="AX94" s="113" t="s">
        <v>892</v>
      </c>
      <c r="AY94" s="116"/>
      <c r="AZ94" s="116" t="str">
        <f>IFERROR(IF(VLOOKUP(AX94,'Lookup Data'!I$2:K$29,3,TRUE)="","",VLOOKUP(AX94,'Lookup Data'!I$2:K$29,3,TRUE)),"")</f>
        <v>Jesse Arseneault</v>
      </c>
      <c r="BA94" s="53"/>
      <c r="BB94" s="116" t="str">
        <f>IFERROR(IF(VLOOKUP(AX94,'Lookup Data'!I$2:L$29,4,TRUE)="","",VLOOKUP(AX94,'Lookup Data'!I$2:L$29,4,TRUE)),"")</f>
        <v>Faculty of Arts and Science</v>
      </c>
      <c r="BC94" s="116" t="str">
        <f ca="1">IFERROR(VLOOKUP(BB94,'Lookup Data'!F$2:'Lookup Data'!F$6:G688,2,),"")</f>
        <v>Pascale Sicotte</v>
      </c>
      <c r="BD94" s="103">
        <f>(E94-7)</f>
        <v>45630</v>
      </c>
      <c r="BE94" s="53"/>
    </row>
    <row r="95" spans="1:57" ht="15" customHeight="1">
      <c r="A95" s="53">
        <v>40092596</v>
      </c>
      <c r="B95" s="54" t="s">
        <v>893</v>
      </c>
      <c r="C95" s="54" t="s">
        <v>894</v>
      </c>
      <c r="D95" s="54" t="s">
        <v>85</v>
      </c>
      <c r="E95" s="52">
        <v>45625</v>
      </c>
      <c r="F95" s="64">
        <v>0.42708333333333331</v>
      </c>
      <c r="G95" s="54" t="s">
        <v>895</v>
      </c>
      <c r="H95" s="56" t="s">
        <v>636</v>
      </c>
      <c r="I95" s="80">
        <f>IFERROR(VLOOKUP(H95,'Lookup Data'!A:D,2,FALSE),"")</f>
        <v>10211876</v>
      </c>
      <c r="J95" s="81" t="str">
        <f>IFERROR(VLOOKUP(H95,'Lookup Data'!A:D,3,FALSE),"")</f>
        <v>Building, Civil and Environmental Engineering</v>
      </c>
      <c r="K95" s="53"/>
      <c r="L95" s="56" t="s">
        <v>624</v>
      </c>
      <c r="M95" s="80">
        <f>IFERROR(VLOOKUP(L95,'Lookup Data'!A:B,2,),"")</f>
        <v>10178728</v>
      </c>
      <c r="N95" s="53"/>
      <c r="O95" s="80" t="str">
        <f>IFERROR(VLOOKUP(L95,'Lookup Data'!A:D,3,FALSE),"")</f>
        <v>Electrical and Computer Engineering</v>
      </c>
      <c r="P95" s="78"/>
      <c r="Q95" s="56" t="s">
        <v>896</v>
      </c>
      <c r="R95" s="80">
        <f>IFERROR(VLOOKUP(Q95,'Lookup Data'!A:D,2,FALSE),"")</f>
        <v>10186223</v>
      </c>
      <c r="S95" s="53"/>
      <c r="T95" s="80" t="str">
        <f>IFERROR(VLOOKUP(Q95,'Lookup Data'!A:D,3,FALSE),"")</f>
        <v>Electrical and Computer Engineering</v>
      </c>
      <c r="U95" s="53"/>
      <c r="V95" s="54"/>
      <c r="W95" s="53"/>
      <c r="X95" s="53"/>
      <c r="Y95" s="53"/>
      <c r="Z95" s="53"/>
      <c r="AA95" s="56" t="s">
        <v>451</v>
      </c>
      <c r="AB95" s="80">
        <f>IFERROR(VLOOKUP(AA95,'Lookup Data'!A:B,2,),"")</f>
        <v>10089733</v>
      </c>
      <c r="AC95" s="81" t="str">
        <f>IFERROR(VLOOKUP(AA95,'Lookup Data'!A:D,3,),"")</f>
        <v>Electrical and Computer Engineering</v>
      </c>
      <c r="AD95" s="53"/>
      <c r="AE95" s="56" t="s">
        <v>641</v>
      </c>
      <c r="AF95" s="80">
        <f>IFERROR(VLOOKUP(AE95,'Lookup Data'!A:D,2,),"")</f>
        <v>29034404</v>
      </c>
      <c r="AG95" s="80" t="str">
        <f>IFERROR(VLOOKUP(AE95,'Lookup Data'!A:D,3,),"")</f>
        <v>Concordia Institute for Information and Systems Engineering</v>
      </c>
      <c r="AH95" s="53"/>
      <c r="AI95" s="56" t="s">
        <v>452</v>
      </c>
      <c r="AJ95" s="80">
        <f>IFERROR(VLOOKUP(AI95,'Lookup Data'!A:D,2,),"")</f>
        <v>20044903</v>
      </c>
      <c r="AK95" s="80" t="str">
        <f>IFERROR(VLOOKUP(AI95,'Lookup Data'!A:D,3,),"")</f>
        <v>Electrical and Computer Engineering</v>
      </c>
      <c r="AL95" s="53"/>
      <c r="AM95" s="56"/>
      <c r="AN95" s="53"/>
      <c r="AO95" s="53"/>
      <c r="AP95" s="53"/>
      <c r="AQ95" s="82" t="s">
        <v>897</v>
      </c>
      <c r="AR95" s="56" t="s">
        <v>898</v>
      </c>
      <c r="AS95" s="56"/>
      <c r="AT95" s="56" t="s">
        <v>774</v>
      </c>
      <c r="AU95" s="53"/>
      <c r="AV95" s="53"/>
      <c r="AW95" s="53"/>
      <c r="AX95" s="113" t="s">
        <v>85</v>
      </c>
      <c r="AY95" s="116"/>
      <c r="AZ95" s="116" t="str">
        <f>IFERROR(IF(VLOOKUP(AX95,'Lookup Data'!I$2:K$29,3,TRUE)="","",VLOOKUP(AX95,'Lookup Data'!I$2:K$29,3,TRUE)),"")</f>
        <v>Jun Cai</v>
      </c>
      <c r="BA95" s="53"/>
      <c r="BB95" s="116" t="str">
        <f>IFERROR(IF(VLOOKUP(AX95,'Lookup Data'!I$2:L$29,4,TRUE)="","",VLOOKUP(AX95,'Lookup Data'!I$2:L$29,4,TRUE)),"")</f>
        <v>Gina Cody School of Engineering and Computer Science</v>
      </c>
      <c r="BC95" s="116" t="str">
        <f ca="1">IFERROR(VLOOKUP(BB95,'Lookup Data'!F$2:'Lookup Data'!F$6:G689,2,),"")</f>
        <v>Mourad Debbabi</v>
      </c>
      <c r="BD95" s="103">
        <f>(E95-7)</f>
        <v>45618</v>
      </c>
      <c r="BE95" s="53"/>
    </row>
    <row r="96" spans="1:57" ht="15" customHeight="1">
      <c r="A96" s="59">
        <v>40123790</v>
      </c>
      <c r="B96" s="54" t="s">
        <v>899</v>
      </c>
      <c r="C96" s="54" t="s">
        <v>900</v>
      </c>
      <c r="D96" s="54" t="s">
        <v>855</v>
      </c>
      <c r="E96" s="52">
        <v>45638</v>
      </c>
      <c r="F96" s="60">
        <v>0.41666666666666669</v>
      </c>
      <c r="G96" s="54" t="s">
        <v>901</v>
      </c>
      <c r="H96" s="56" t="s">
        <v>902</v>
      </c>
      <c r="I96" s="80">
        <f>IFERROR(VLOOKUP(H96,'Lookup Data'!A:D,2,FALSE),"")</f>
        <v>40012393</v>
      </c>
      <c r="J96" s="81" t="str">
        <f>IFERROR(VLOOKUP(H96,'Lookup Data'!A:D,3,FALSE),"")</f>
        <v>Sociology and Anthropology</v>
      </c>
      <c r="K96" s="53"/>
      <c r="L96" s="56" t="s">
        <v>903</v>
      </c>
      <c r="M96" s="80">
        <f>IFERROR(VLOOKUP(L96,'Lookup Data'!A:B,2,),"")</f>
        <v>10017639</v>
      </c>
      <c r="N96" s="53"/>
      <c r="O96" s="80" t="str">
        <f>IFERROR(VLOOKUP(L96,'Lookup Data'!A:D,3,FALSE),"")</f>
        <v>Sociology and Anthropology</v>
      </c>
      <c r="P96" s="78"/>
      <c r="Q96" s="56"/>
      <c r="R96" s="80" t="str">
        <f>IFERROR(VLOOKUP(Q96,'Lookup Data'!A:D,2,FALSE),"")</f>
        <v/>
      </c>
      <c r="S96" s="53"/>
      <c r="T96" s="80" t="str">
        <f>IFERROR(VLOOKUP(Q96,'Lookup Data'!A:D,3,FALSE),"")</f>
        <v/>
      </c>
      <c r="U96" s="53"/>
      <c r="V96" s="54"/>
      <c r="W96" s="53"/>
      <c r="X96" s="53"/>
      <c r="Y96" s="53"/>
      <c r="Z96" s="53"/>
      <c r="AA96" s="56" t="s">
        <v>904</v>
      </c>
      <c r="AB96" s="80">
        <f>IFERROR(VLOOKUP(AA96,'Lookup Data'!A:B,2,),"")</f>
        <v>10189382</v>
      </c>
      <c r="AC96" s="81" t="str">
        <f>IFERROR(VLOOKUP(AA96,'Lookup Data'!A:D,3,),"")</f>
        <v>Études Françaises</v>
      </c>
      <c r="AD96" s="53"/>
      <c r="AE96" s="56" t="s">
        <v>905</v>
      </c>
      <c r="AF96" s="80">
        <f>IFERROR(VLOOKUP(AE96,'Lookup Data'!A:D,2,),"")</f>
        <v>10189372</v>
      </c>
      <c r="AG96" s="80" t="str">
        <f>IFERROR(VLOOKUP(AE96,'Lookup Data'!A:D,3,),"")</f>
        <v>Sociology and Anthropology</v>
      </c>
      <c r="AH96" s="53"/>
      <c r="AI96" s="56" t="s">
        <v>906</v>
      </c>
      <c r="AJ96" s="80">
        <f>IFERROR(VLOOKUP(AI96,'Lookup Data'!A:D,2,),"")</f>
        <v>10119921</v>
      </c>
      <c r="AK96" s="80" t="str">
        <f>IFERROR(VLOOKUP(AI96,'Lookup Data'!A:D,3,),"")</f>
        <v>Sociology and Anthropology</v>
      </c>
      <c r="AL96" s="53"/>
      <c r="AM96" s="56"/>
      <c r="AN96" s="53"/>
      <c r="AO96" s="53"/>
      <c r="AP96" s="53"/>
      <c r="AQ96" s="82" t="s">
        <v>907</v>
      </c>
      <c r="AR96" s="56" t="s">
        <v>908</v>
      </c>
      <c r="AS96" s="56"/>
      <c r="AT96" s="56" t="s">
        <v>909</v>
      </c>
      <c r="AU96" s="53"/>
      <c r="AV96" s="53"/>
      <c r="AW96" s="53"/>
      <c r="AX96" s="113" t="s">
        <v>866</v>
      </c>
      <c r="AY96" s="116"/>
      <c r="AZ96" s="116" t="str">
        <f>IFERROR(IF(VLOOKUP(AX96,'Lookup Data'!I$2:K$29,3,TRUE)="","",VLOOKUP(AX96,'Lookup Data'!I$2:K$29,3,TRUE)),"")</f>
        <v>Nayrouz Abu Hatoum</v>
      </c>
      <c r="BA96" s="53"/>
      <c r="BB96" s="116" t="str">
        <f>IFERROR(IF(VLOOKUP(AX96,'Lookup Data'!I$2:L$29,4,TRUE)="","",VLOOKUP(AX96,'Lookup Data'!I$2:L$29,4,TRUE)),"")</f>
        <v>Faculty of Arts and Science</v>
      </c>
      <c r="BC96" s="116" t="str">
        <f ca="1">IFERROR(VLOOKUP(BB96,'Lookup Data'!F$2:'Lookup Data'!F$6:G690,2,),"")</f>
        <v>Pascale Sicotte</v>
      </c>
      <c r="BD96" s="103">
        <f>(E96-7)</f>
        <v>45631</v>
      </c>
      <c r="BE96" s="53"/>
    </row>
    <row r="97" spans="1:57" ht="15" customHeight="1">
      <c r="A97" s="53">
        <v>40009925</v>
      </c>
      <c r="B97" s="54" t="s">
        <v>910</v>
      </c>
      <c r="C97" s="54" t="s">
        <v>911</v>
      </c>
      <c r="D97" s="54" t="s">
        <v>572</v>
      </c>
      <c r="E97" s="52">
        <v>45593</v>
      </c>
      <c r="F97" s="64">
        <v>0.52083333333333337</v>
      </c>
      <c r="G97" s="54" t="s">
        <v>912</v>
      </c>
      <c r="H97" s="56" t="s">
        <v>913</v>
      </c>
      <c r="I97" s="80">
        <f>IFERROR(VLOOKUP(H97,'Lookup Data'!A:D,2,FALSE),"")</f>
        <v>10201033</v>
      </c>
      <c r="J97" s="81" t="str">
        <f>IFERROR(VLOOKUP(H97,'Lookup Data'!A:D,3,FALSE),"")</f>
        <v>Economics</v>
      </c>
      <c r="K97" s="53"/>
      <c r="L97" s="56" t="s">
        <v>914</v>
      </c>
      <c r="M97" s="80">
        <f>IFERROR(VLOOKUP(L97,'Lookup Data'!A:B,2,),"")</f>
        <v>10140823</v>
      </c>
      <c r="N97" s="53"/>
      <c r="O97" s="80" t="str">
        <f>IFERROR(VLOOKUP(L97,'Lookup Data'!A:D,3,FALSE),"")</f>
        <v>Economics</v>
      </c>
      <c r="P97" s="78"/>
      <c r="Q97" s="56"/>
      <c r="R97" s="80" t="str">
        <f>IFERROR(VLOOKUP(Q97,'Lookup Data'!A:D,2,FALSE),"")</f>
        <v/>
      </c>
      <c r="S97" s="53"/>
      <c r="T97" s="80" t="str">
        <f>IFERROR(VLOOKUP(Q97,'Lookup Data'!A:D,3,FALSE),"")</f>
        <v/>
      </c>
      <c r="U97" s="53"/>
      <c r="V97" s="54"/>
      <c r="W97" s="53"/>
      <c r="X97" s="53"/>
      <c r="Y97" s="53"/>
      <c r="Z97" s="53"/>
      <c r="AA97" s="56" t="s">
        <v>915</v>
      </c>
      <c r="AB97" s="80">
        <f>IFERROR(VLOOKUP(AA97,'Lookup Data'!A:B,2,),"")</f>
        <v>19501364</v>
      </c>
      <c r="AC97" s="81" t="str">
        <f>IFERROR(VLOOKUP(AA97,'Lookup Data'!A:D,3,),"")</f>
        <v>Economics</v>
      </c>
      <c r="AD97" s="53"/>
      <c r="AE97" s="56" t="s">
        <v>916</v>
      </c>
      <c r="AF97" s="80">
        <f>IFERROR(VLOOKUP(AE97,'Lookup Data'!A:D,2,),"")</f>
        <v>0</v>
      </c>
      <c r="AG97" s="80" t="str">
        <f>IFERROR(VLOOKUP(AE97,'Lookup Data'!A:D,3,),"")</f>
        <v>Economics</v>
      </c>
      <c r="AH97" s="53"/>
      <c r="AI97" s="56" t="s">
        <v>577</v>
      </c>
      <c r="AJ97" s="80">
        <f>IFERROR(VLOOKUP(AI97,'Lookup Data'!A:D,2,),"")</f>
        <v>27289413</v>
      </c>
      <c r="AK97" s="80" t="str">
        <f>IFERROR(VLOOKUP(AI97,'Lookup Data'!A:D,3,),"")</f>
        <v>Economics</v>
      </c>
      <c r="AL97" s="53"/>
      <c r="AM97" s="56"/>
      <c r="AN97" s="53"/>
      <c r="AO97" s="53"/>
      <c r="AP97" s="53"/>
      <c r="AQ97" s="82" t="s">
        <v>917</v>
      </c>
      <c r="AR97" s="56" t="s">
        <v>572</v>
      </c>
      <c r="AS97" s="56"/>
      <c r="AT97" s="56" t="s">
        <v>812</v>
      </c>
      <c r="AU97" s="53" t="s">
        <v>918</v>
      </c>
      <c r="AV97" s="53"/>
      <c r="AW97" s="53"/>
      <c r="AX97" s="113" t="s">
        <v>572</v>
      </c>
      <c r="AY97" s="116"/>
      <c r="AZ97" s="116" t="str">
        <f>IFERROR(IF(VLOOKUP(AX97,'Lookup Data'!I$2:K$29,3,TRUE)="","",VLOOKUP(AX97,'Lookup Data'!I$2:K$29,3,TRUE)),"")</f>
        <v>Christian Sigouin</v>
      </c>
      <c r="BA97" s="53"/>
      <c r="BB97" s="116" t="str">
        <f>IFERROR(IF(VLOOKUP(AX97,'Lookup Data'!I$2:L$29,4,TRUE)="","",VLOOKUP(AX97,'Lookup Data'!I$2:L$29,4,TRUE)),"")</f>
        <v>Faculty of Arts and Science</v>
      </c>
      <c r="BC97" s="116" t="str">
        <f ca="1">IFERROR(VLOOKUP(BB97,'Lookup Data'!F$2:'Lookup Data'!F$6:G691,2,),"")</f>
        <v>Pascale Sicotte</v>
      </c>
      <c r="BD97" s="103">
        <f>(E97-7)</f>
        <v>45586</v>
      </c>
      <c r="BE97" s="53"/>
    </row>
    <row r="98" spans="1:57" ht="15" customHeight="1">
      <c r="A98" s="53">
        <v>40073549</v>
      </c>
      <c r="B98" s="54" t="s">
        <v>919</v>
      </c>
      <c r="C98" s="54" t="s">
        <v>920</v>
      </c>
      <c r="D98" s="54" t="s">
        <v>141</v>
      </c>
      <c r="E98" s="52">
        <v>45628</v>
      </c>
      <c r="F98" s="60">
        <v>0.41666666666666669</v>
      </c>
      <c r="G98" s="54" t="s">
        <v>921</v>
      </c>
      <c r="H98" s="56" t="s">
        <v>922</v>
      </c>
      <c r="I98" s="80">
        <f>IFERROR(VLOOKUP(H98,'Lookup Data'!A:D,2,FALSE),"")</f>
        <v>10172867</v>
      </c>
      <c r="J98" s="81" t="str">
        <f>IFERROR(VLOOKUP(H98,'Lookup Data'!A:D,3,FALSE),"")</f>
        <v>Mechanical, Industrial and Aerospace Engineering</v>
      </c>
      <c r="K98" s="53"/>
      <c r="L98" s="56" t="s">
        <v>547</v>
      </c>
      <c r="M98" s="80" t="str">
        <f>IFERROR(VLOOKUP(L98,'Lookup Data'!A:B,2,),"")</f>
        <v>10026859</v>
      </c>
      <c r="N98" s="53"/>
      <c r="O98" s="80" t="str">
        <f>IFERROR(VLOOKUP(L98,'Lookup Data'!A:D,3,FALSE),"")</f>
        <v>Building, Civil and Environmental Engineering</v>
      </c>
      <c r="P98" s="78"/>
      <c r="Q98" s="56" t="s">
        <v>550</v>
      </c>
      <c r="R98" s="80">
        <f>IFERROR(VLOOKUP(Q98,'Lookup Data'!A:D,2,FALSE),"")</f>
        <v>10189430</v>
      </c>
      <c r="S98" s="53"/>
      <c r="T98" s="80" t="str">
        <f>IFERROR(VLOOKUP(Q98,'Lookup Data'!A:D,3,FALSE),"")</f>
        <v>Building, Civil and Environmental Engineering</v>
      </c>
      <c r="U98" s="53"/>
      <c r="V98" s="54"/>
      <c r="W98" s="53"/>
      <c r="X98" s="53"/>
      <c r="Y98" s="53"/>
      <c r="Z98" s="53"/>
      <c r="AA98" s="56" t="s">
        <v>923</v>
      </c>
      <c r="AB98" s="80">
        <f>IFERROR(VLOOKUP(AA98,'Lookup Data'!A:B,2,),"")</f>
        <v>0</v>
      </c>
      <c r="AC98" s="81" t="str">
        <f>IFERROR(VLOOKUP(AA98,'Lookup Data'!A:D,3,),"")</f>
        <v>Mechanical, Industrial and Aerospace Engineering</v>
      </c>
      <c r="AD98" s="53"/>
      <c r="AE98" s="56" t="s">
        <v>549</v>
      </c>
      <c r="AF98" s="80">
        <f>IFERROR(VLOOKUP(AE98,'Lookup Data'!A:D,2,),"")</f>
        <v>10189431</v>
      </c>
      <c r="AG98" s="80" t="str">
        <f>IFERROR(VLOOKUP(AE98,'Lookup Data'!A:D,3,),"")</f>
        <v>Building, Civil and Environmental Engineering</v>
      </c>
      <c r="AH98" s="53"/>
      <c r="AI98" s="56" t="s">
        <v>389</v>
      </c>
      <c r="AJ98" s="80">
        <f>IFERROR(VLOOKUP(AI98,'Lookup Data'!A:D,2,),"")</f>
        <v>23364534</v>
      </c>
      <c r="AK98" s="80" t="str">
        <f>IFERROR(VLOOKUP(AI98,'Lookup Data'!A:D,3,),"")</f>
        <v>Building, Civil and Environmental Engineering</v>
      </c>
      <c r="AL98" s="53"/>
      <c r="AM98" s="56"/>
      <c r="AN98" s="53"/>
      <c r="AO98" s="53"/>
      <c r="AP98" s="53"/>
      <c r="AQ98" s="82" t="s">
        <v>924</v>
      </c>
      <c r="AR98" s="56" t="s">
        <v>632</v>
      </c>
      <c r="AS98" s="56"/>
      <c r="AT98" s="56" t="s">
        <v>774</v>
      </c>
      <c r="AU98" s="53" t="s">
        <v>925</v>
      </c>
      <c r="AV98" s="53"/>
      <c r="AW98" s="53"/>
      <c r="AX98" s="113" t="s">
        <v>677</v>
      </c>
      <c r="AY98" s="116" t="str">
        <f>IFERROR(IF(VLOOKUP(AX98,'Lookup Data'!I$2:J$29,2,TRUE)="","",VLOOKUP(AX98,'Lookup Data'!I$2:J$29,2,TRUE)),"")</f>
        <v>Department of</v>
      </c>
      <c r="AZ98" s="116" t="s">
        <v>678</v>
      </c>
      <c r="BA98" s="53"/>
      <c r="BB98" s="116" t="str">
        <f>IFERROR(IF(VLOOKUP(AX98,'Lookup Data'!I$2:L$29,4,TRUE)="","",VLOOKUP(AX98,'Lookup Data'!I$2:L$29,4,TRUE)),"")</f>
        <v>Gina Cody School of Engineering and Computer Science</v>
      </c>
      <c r="BC98" s="116" t="str">
        <f ca="1">IFERROR(VLOOKUP(BB98,'Lookup Data'!F$2:'Lookup Data'!F$6:G692,2,),"")</f>
        <v>Mourad Debbabi</v>
      </c>
      <c r="BD98" s="103">
        <f>(E98-7)</f>
        <v>45621</v>
      </c>
      <c r="BE98" s="53"/>
    </row>
    <row r="99" spans="1:57" ht="15" customHeight="1">
      <c r="A99" s="53">
        <v>40126827</v>
      </c>
      <c r="B99" s="59" t="s">
        <v>926</v>
      </c>
      <c r="C99" s="59" t="s">
        <v>927</v>
      </c>
      <c r="D99" s="59" t="s">
        <v>928</v>
      </c>
      <c r="E99" s="65">
        <v>45636</v>
      </c>
      <c r="F99" s="66">
        <v>0.54166666666666663</v>
      </c>
      <c r="G99" s="59" t="s">
        <v>242</v>
      </c>
      <c r="H99" s="56" t="s">
        <v>929</v>
      </c>
      <c r="I99" s="80">
        <f>IFERROR(VLOOKUP(H99,'Lookup Data'!A:D,2,FALSE),"")</f>
        <v>10168873</v>
      </c>
      <c r="J99" s="81" t="str">
        <f>IFERROR(VLOOKUP(H99,'Lookup Data'!A:D,3,FALSE),"")</f>
        <v>Physics</v>
      </c>
      <c r="K99" s="53"/>
      <c r="L99" s="56" t="s">
        <v>930</v>
      </c>
      <c r="M99" s="80">
        <f>IFERROR(VLOOKUP(L99,'Lookup Data'!A:B,2,),"")</f>
        <v>10083935</v>
      </c>
      <c r="N99" s="53"/>
      <c r="O99" s="80" t="str">
        <f>IFERROR(VLOOKUP(L99,'Lookup Data'!A:D,3,FALSE),"")</f>
        <v>Mathematics and Statistics</v>
      </c>
      <c r="P99" s="78"/>
      <c r="Q99" s="56"/>
      <c r="R99" s="80" t="str">
        <f>IFERROR(VLOOKUP(Q99,'Lookup Data'!A:D,2,FALSE),"")</f>
        <v/>
      </c>
      <c r="S99" s="53"/>
      <c r="T99" s="80" t="str">
        <f>IFERROR(VLOOKUP(Q99,'Lookup Data'!A:D,3,FALSE),"")</f>
        <v/>
      </c>
      <c r="U99" s="53"/>
      <c r="V99" s="54"/>
      <c r="W99" s="53"/>
      <c r="X99" s="53"/>
      <c r="Y99" s="53"/>
      <c r="Z99" s="53"/>
      <c r="AA99" s="56" t="s">
        <v>245</v>
      </c>
      <c r="AB99" s="80">
        <f>IFERROR(VLOOKUP(AA99,'Lookup Data'!A:B,2,),"")</f>
        <v>20292184</v>
      </c>
      <c r="AC99" s="81" t="str">
        <f>IFERROR(VLOOKUP(AA99,'Lookup Data'!A:D,3,),"")</f>
        <v>Mathematics and Statistics</v>
      </c>
      <c r="AD99" s="53"/>
      <c r="AE99" s="56" t="s">
        <v>931</v>
      </c>
      <c r="AF99" s="80" t="str">
        <f>IFERROR(VLOOKUP(AE99,'Lookup Data'!A:D,2,),"")</f>
        <v>N/A</v>
      </c>
      <c r="AG99" s="80" t="str">
        <f>IFERROR(VLOOKUP(AE99,'Lookup Data'!A:D,3,),"")</f>
        <v>Mathematics and Statistics</v>
      </c>
      <c r="AH99" s="53"/>
      <c r="AI99" s="56" t="s">
        <v>752</v>
      </c>
      <c r="AJ99" s="80">
        <f>IFERROR(VLOOKUP(AI99,'Lookup Data'!A:D,2,),"")</f>
        <v>10206284</v>
      </c>
      <c r="AK99" s="80" t="str">
        <f>IFERROR(VLOOKUP(AI99,'Lookup Data'!A:D,3,),"")</f>
        <v>Mathematics and Statistics</v>
      </c>
      <c r="AL99" s="53"/>
      <c r="AM99" s="56"/>
      <c r="AN99" s="53"/>
      <c r="AO99" s="53"/>
      <c r="AP99" s="53"/>
      <c r="AQ99" s="82" t="s">
        <v>932</v>
      </c>
      <c r="AR99" s="56" t="s">
        <v>933</v>
      </c>
      <c r="AS99" s="56"/>
      <c r="AT99" s="56" t="s">
        <v>774</v>
      </c>
      <c r="AU99" s="53" t="s">
        <v>934</v>
      </c>
      <c r="AV99" s="53"/>
      <c r="AW99" s="53"/>
      <c r="AX99" s="113" t="s">
        <v>241</v>
      </c>
      <c r="AY99" s="116" t="str">
        <f>IFERROR(IF(VLOOKUP(AX99,'Lookup Data'!I$2:J$29,2,TRUE)="","",VLOOKUP(AX99,'Lookup Data'!I$2:J$29,2,TRUE)),"")</f>
        <v>Department of</v>
      </c>
      <c r="AZ99" s="116" t="str">
        <f>IFERROR(IF(VLOOKUP(AX99,'Lookup Data'!I$2:K$29,3,TRUE)="","",VLOOKUP(AX99,'Lookup Data'!I$2:K$29,3,TRUE)),"")</f>
        <v>Lea Popovic</v>
      </c>
      <c r="BA99" s="53"/>
      <c r="BB99" s="116" t="str">
        <f>IFERROR(IF(VLOOKUP(AX99,'Lookup Data'!I$2:L$29,4,TRUE)="","",VLOOKUP(AX99,'Lookup Data'!I$2:L$29,4,TRUE)),"")</f>
        <v>Faculty of Arts and Science</v>
      </c>
      <c r="BC99" s="116" t="str">
        <f ca="1">IFERROR(VLOOKUP(BB99,'Lookup Data'!F$2:'Lookup Data'!F$6:G693,2,),"")</f>
        <v>Pascale Sicotte</v>
      </c>
      <c r="BD99" s="103">
        <f>(E99-7)</f>
        <v>45629</v>
      </c>
      <c r="BE99" s="53"/>
    </row>
    <row r="100" spans="1:57" ht="15" customHeight="1">
      <c r="A100" s="15">
        <v>40091688</v>
      </c>
      <c r="B100" s="59" t="s">
        <v>935</v>
      </c>
      <c r="C100" s="15" t="s">
        <v>936</v>
      </c>
      <c r="D100" s="15" t="s">
        <v>141</v>
      </c>
      <c r="E100" s="18">
        <v>45637</v>
      </c>
      <c r="F100" s="19">
        <v>0.39583333333333331</v>
      </c>
      <c r="G100" s="15" t="s">
        <v>263</v>
      </c>
      <c r="H100" s="56" t="s">
        <v>937</v>
      </c>
      <c r="I100" s="80">
        <f>IFERROR(VLOOKUP(H100,'Lookup Data'!A:D,2,FALSE),"")</f>
        <v>0</v>
      </c>
      <c r="J100" s="81" t="str">
        <f>IFERROR(VLOOKUP(H100,'Lookup Data'!A:D,3,FALSE),"")</f>
        <v>Chemical and Materials Engineering</v>
      </c>
      <c r="K100" s="53"/>
      <c r="L100" s="56" t="s">
        <v>147</v>
      </c>
      <c r="M100" s="80">
        <f>IFERROR(VLOOKUP(L100,'Lookup Data'!A:B,2,),"")</f>
        <v>10196752</v>
      </c>
      <c r="N100" s="53"/>
      <c r="O100" s="80" t="str">
        <f>IFERROR(VLOOKUP(L100,'Lookup Data'!A:D,3,FALSE),"")</f>
        <v>Building, Civil and Environmental Engineering</v>
      </c>
      <c r="P100" s="78"/>
      <c r="Q100" s="56" t="s">
        <v>938</v>
      </c>
      <c r="R100" s="80" t="str">
        <f>IFERROR(VLOOKUP(Q100,'Lookup Data'!A:D,2,FALSE),"")</f>
        <v>10089548</v>
      </c>
      <c r="S100" s="53"/>
      <c r="T100" s="80" t="str">
        <f>IFERROR(VLOOKUP(Q100,'Lookup Data'!A:D,3,FALSE),"")</f>
        <v>Building, Civil and Environmental Engineering</v>
      </c>
      <c r="U100" s="53"/>
      <c r="V100" s="54"/>
      <c r="W100" s="53"/>
      <c r="X100" s="53"/>
      <c r="Y100" s="53"/>
      <c r="Z100" s="53"/>
      <c r="AA100" s="56" t="s">
        <v>615</v>
      </c>
      <c r="AB100" s="80">
        <f>IFERROR(VLOOKUP(AA100,'Lookup Data'!A:B,2,),"")</f>
        <v>10215861</v>
      </c>
      <c r="AC100" s="81" t="str">
        <f>IFERROR(VLOOKUP(AA100,'Lookup Data'!A:D,3,),"")</f>
        <v>Chemistry and Biochemistry</v>
      </c>
      <c r="AD100" s="53"/>
      <c r="AE100" s="56" t="s">
        <v>682</v>
      </c>
      <c r="AF100" s="80">
        <f>IFERROR(VLOOKUP(AE100,'Lookup Data'!A:D,2,),"")</f>
        <v>10178798</v>
      </c>
      <c r="AG100" s="80" t="str">
        <f>IFERROR(VLOOKUP(AE100,'Lookup Data'!A:D,3,),"")</f>
        <v>Building, Civil and Environmental Engineering</v>
      </c>
      <c r="AH100" s="53"/>
      <c r="AI100" s="56" t="s">
        <v>596</v>
      </c>
      <c r="AJ100" s="80">
        <f>IFERROR(VLOOKUP(AI100,'Lookup Data'!A:D,2,),"")</f>
        <v>10132976</v>
      </c>
      <c r="AK100" s="80" t="str">
        <f>IFERROR(VLOOKUP(AI100,'Lookup Data'!A:D,3,),"")</f>
        <v>Building, Civil and Environmental Engineering</v>
      </c>
      <c r="AL100" s="53"/>
      <c r="AM100" s="56"/>
      <c r="AN100" s="53"/>
      <c r="AO100" s="53"/>
      <c r="AP100" s="53"/>
      <c r="AQ100" s="82" t="s">
        <v>939</v>
      </c>
      <c r="AR100" s="56" t="s">
        <v>940</v>
      </c>
      <c r="AS100" s="56"/>
      <c r="AT100" s="56" t="s">
        <v>581</v>
      </c>
      <c r="AU100" s="53"/>
      <c r="AV100" s="53"/>
      <c r="AW100" s="53"/>
      <c r="AX100" s="113" t="s">
        <v>677</v>
      </c>
      <c r="AY100" s="116" t="str">
        <f>IFERROR(IF(VLOOKUP(AX100,'Lookup Data'!I$2:J$29,2,TRUE)="","",VLOOKUP(AX100,'Lookup Data'!I$2:J$29,2,TRUE)),"")</f>
        <v>Department of</v>
      </c>
      <c r="AZ100" s="116" t="s">
        <v>678</v>
      </c>
      <c r="BA100" s="53"/>
      <c r="BB100" s="116" t="str">
        <f>IFERROR(IF(VLOOKUP(AX100,'Lookup Data'!I$2:L$29,4,TRUE)="","",VLOOKUP(AX100,'Lookup Data'!I$2:L$29,4,TRUE)),"")</f>
        <v>Gina Cody School of Engineering and Computer Science</v>
      </c>
      <c r="BC100" s="116" t="str">
        <f ca="1">IFERROR(VLOOKUP(BB100,'Lookup Data'!F$2:'Lookup Data'!F$6:G694,2,),"")</f>
        <v>Mourad Debbabi</v>
      </c>
      <c r="BD100" s="103">
        <f>(E100-7)</f>
        <v>45630</v>
      </c>
      <c r="BE100" s="53"/>
    </row>
    <row r="101" spans="1:57" s="6" customFormat="1" ht="15" customHeight="1">
      <c r="A101" s="59">
        <v>27792050</v>
      </c>
      <c r="B101" s="59" t="s">
        <v>941</v>
      </c>
      <c r="C101" s="59" t="s">
        <v>942</v>
      </c>
      <c r="D101" s="59" t="s">
        <v>85</v>
      </c>
      <c r="E101" s="65">
        <v>45643</v>
      </c>
      <c r="F101" s="66">
        <v>0.41666666666666669</v>
      </c>
      <c r="G101" s="15" t="s">
        <v>181</v>
      </c>
      <c r="H101" s="56" t="s">
        <v>943</v>
      </c>
      <c r="I101" s="59"/>
      <c r="J101" s="81" t="str">
        <f>IFERROR(VLOOKUP(H101,'Lookup Data'!A:D,3,FALSE),"")</f>
        <v>Mechanical, Industrial and Aerospace Engineering</v>
      </c>
      <c r="K101" s="65"/>
      <c r="L101" s="67" t="s">
        <v>452</v>
      </c>
      <c r="M101" s="80">
        <f>IFERROR(VLOOKUP(L101,'Lookup Data'!A:B,2,),"")</f>
        <v>20044903</v>
      </c>
      <c r="N101" s="53"/>
      <c r="O101" s="80" t="str">
        <f>IFERROR(VLOOKUP(L101,'Lookup Data'!A:D,3,FALSE),"")</f>
        <v>Electrical and Computer Engineering</v>
      </c>
      <c r="P101" s="12"/>
      <c r="Q101" s="56" t="s">
        <v>944</v>
      </c>
      <c r="R101" s="80" t="str">
        <f>IFERROR(VLOOKUP(Q101,'Lookup Data'!A:D,2,FALSE),"")</f>
        <v>26669247</v>
      </c>
      <c r="S101" s="53"/>
      <c r="T101" s="80" t="str">
        <f>IFERROR(VLOOKUP(Q101,'Lookup Data'!A:D,3,FALSE),"")</f>
        <v>Electrical &amp; Computer Engineering</v>
      </c>
      <c r="U101" s="59"/>
      <c r="V101" s="59"/>
      <c r="W101" s="59"/>
      <c r="X101" s="59"/>
      <c r="Y101" s="59"/>
      <c r="Z101" s="59"/>
      <c r="AA101" s="56" t="s">
        <v>82</v>
      </c>
      <c r="AB101" s="15">
        <f>IFERROR(VLOOKUP(AA101,'Lookup Data'!A:B,2,),"")</f>
        <v>25797705</v>
      </c>
      <c r="AC101" s="133" t="str">
        <f>IFERROR(VLOOKUP(AA101,'Lookup Data'!A:D,3,),"")</f>
        <v>Concordia Institute for Information and Systems Engineering</v>
      </c>
      <c r="AD101" s="59"/>
      <c r="AE101" s="56" t="s">
        <v>945</v>
      </c>
      <c r="AF101" s="15">
        <f>IFERROR(VLOOKUP(AE101,'Lookup Data'!A:D,2,),"")</f>
        <v>29458808</v>
      </c>
      <c r="AG101" s="15" t="str">
        <f>IFERROR(VLOOKUP(AE101,'Lookup Data'!A:D,3,),"")</f>
        <v>Electrical and Computer Engineering</v>
      </c>
      <c r="AH101" s="59"/>
      <c r="AI101" s="56" t="s">
        <v>946</v>
      </c>
      <c r="AJ101" s="15" t="str">
        <f>IFERROR(VLOOKUP(AI101,'Lookup Data'!A:D,2,),"")</f>
        <v>10037117</v>
      </c>
      <c r="AK101" s="15" t="str">
        <f>IFERROR(VLOOKUP(AI101,'Lookup Data'!A:D,3,),"")</f>
        <v>Electrical and Computer Engineering</v>
      </c>
      <c r="AL101" s="59"/>
      <c r="AM101" s="56"/>
      <c r="AN101" s="59"/>
      <c r="AO101" s="59"/>
      <c r="AP101" s="59"/>
      <c r="AQ101" s="82" t="s">
        <v>947</v>
      </c>
      <c r="AR101" s="56" t="s">
        <v>85</v>
      </c>
      <c r="AS101" s="56"/>
      <c r="AT101" s="56" t="s">
        <v>865</v>
      </c>
      <c r="AU101" s="59" t="s">
        <v>948</v>
      </c>
      <c r="AV101" s="59"/>
      <c r="AW101" s="59"/>
      <c r="AX101" s="113" t="s">
        <v>85</v>
      </c>
      <c r="AY101" s="120" t="str">
        <f>IFERROR(IF(VLOOKUP(AX101,'Lookup Data'!I$2:J$29,2,TRUE)="","",VLOOKUP(AX101,'Lookup Data'!I$2:J$29,2,TRUE)),"")</f>
        <v>Department of</v>
      </c>
      <c r="AZ101" s="120" t="str">
        <f>IFERROR(IF(VLOOKUP(AX101,'Lookup Data'!I$2:K$29,3,TRUE)="","",VLOOKUP(AX101,'Lookup Data'!I$2:K$29,3,TRUE)),"")</f>
        <v>Jun Cai</v>
      </c>
      <c r="BA101" s="59"/>
      <c r="BB101" s="120" t="str">
        <f>IFERROR(IF(VLOOKUP(AX101,'Lookup Data'!I$2:L$29,4,TRUE)="","",VLOOKUP(AX101,'Lookup Data'!I$2:L$29,4,TRUE)),"")</f>
        <v>Gina Cody School of Engineering and Computer Science</v>
      </c>
      <c r="BC101" s="120" t="str">
        <f ca="1">IFERROR(VLOOKUP(BB101,'Lookup Data'!F$2:'Lookup Data'!F$6:G695,2,),"")</f>
        <v>Mourad Debbabi</v>
      </c>
      <c r="BD101" s="65">
        <f>(E101-7)</f>
        <v>45636</v>
      </c>
      <c r="BE101" s="59"/>
    </row>
    <row r="102" spans="1:57" ht="15" customHeight="1">
      <c r="A102" s="59">
        <v>40096036</v>
      </c>
      <c r="B102" s="59" t="s">
        <v>949</v>
      </c>
      <c r="C102" s="59" t="s">
        <v>950</v>
      </c>
      <c r="D102" s="59" t="s">
        <v>424</v>
      </c>
      <c r="E102" s="65">
        <v>45631</v>
      </c>
      <c r="F102" s="66">
        <v>0.41666666666666669</v>
      </c>
      <c r="G102" s="59" t="s">
        <v>951</v>
      </c>
      <c r="H102" s="56" t="s">
        <v>751</v>
      </c>
      <c r="I102" s="80">
        <f>IFERROR(VLOOKUP(H102,'Lookup Data'!A:D,2,FALSE),"")</f>
        <v>0</v>
      </c>
      <c r="J102" s="81" t="str">
        <f>IFERROR(VLOOKUP(H102,'Lookup Data'!A:D,3,FALSE),"")</f>
        <v>Mechanical, Industrial and Aerospace Engineering</v>
      </c>
      <c r="K102" s="53"/>
      <c r="L102" s="56" t="s">
        <v>952</v>
      </c>
      <c r="M102" s="80">
        <f>IFERROR(VLOOKUP(L102,'Lookup Data'!A:B,2,),"")</f>
        <v>10200130</v>
      </c>
      <c r="N102" s="53"/>
      <c r="O102" s="80" t="str">
        <f>IFERROR(VLOOKUP(L102,'Lookup Data'!A:D,3,FALSE),"")</f>
        <v>Computer Science and Software Engineering</v>
      </c>
      <c r="P102" s="78"/>
      <c r="Q102" s="56"/>
      <c r="R102" s="80" t="str">
        <f>IFERROR(VLOOKUP(Q102,'Lookup Data'!A:D,2,FALSE),"")</f>
        <v/>
      </c>
      <c r="S102" s="53"/>
      <c r="T102" s="80" t="str">
        <f>IFERROR(VLOOKUP(Q102,'Lookup Data'!A:D,3,FALSE),"")</f>
        <v/>
      </c>
      <c r="U102" s="53"/>
      <c r="V102" s="54"/>
      <c r="W102" s="53"/>
      <c r="X102" s="53"/>
      <c r="Y102" s="53"/>
      <c r="Z102" s="53"/>
      <c r="AA102" s="56" t="s">
        <v>82</v>
      </c>
      <c r="AB102" s="15">
        <f>IFERROR(VLOOKUP(AA102,'Lookup Data'!A:B,2,),"")</f>
        <v>25797705</v>
      </c>
      <c r="AC102" s="133" t="str">
        <f>IFERROR(VLOOKUP(AA102,'Lookup Data'!A:D,3,),"")</f>
        <v>Concordia Institute for Information and Systems Engineering</v>
      </c>
      <c r="AD102" s="53"/>
      <c r="AE102" s="56" t="s">
        <v>953</v>
      </c>
      <c r="AF102" s="80">
        <f>IFERROR(VLOOKUP(AE102,'Lookup Data'!A:D,2,),"")</f>
        <v>10090305</v>
      </c>
      <c r="AG102" s="80" t="str">
        <f>IFERROR(VLOOKUP(AE102,'Lookup Data'!A:D,3,),"")</f>
        <v>Computer Science and Software Engineering</v>
      </c>
      <c r="AH102" s="53"/>
      <c r="AI102" s="56" t="s">
        <v>292</v>
      </c>
      <c r="AJ102" s="80">
        <f>IFERROR(VLOOKUP(AI102,'Lookup Data'!A:D,2,),"")</f>
        <v>10120421</v>
      </c>
      <c r="AK102" s="80" t="str">
        <f>IFERROR(VLOOKUP(AI102,'Lookup Data'!A:D,3,),"")</f>
        <v>Computer Science and Software Engineering</v>
      </c>
      <c r="AL102" s="53"/>
      <c r="AM102" s="56"/>
      <c r="AN102" s="53"/>
      <c r="AO102" s="53"/>
      <c r="AP102" s="53"/>
      <c r="AQ102" s="82" t="s">
        <v>954</v>
      </c>
      <c r="AR102" s="56" t="s">
        <v>424</v>
      </c>
      <c r="AS102" s="56"/>
      <c r="AT102" s="56" t="s">
        <v>402</v>
      </c>
      <c r="AU102" s="53"/>
      <c r="AV102" s="53"/>
      <c r="AW102" s="53"/>
      <c r="AX102" s="113" t="s">
        <v>725</v>
      </c>
      <c r="AY102" s="53"/>
      <c r="AZ102" s="116" t="str">
        <f>IFERROR(IF(VLOOKUP(AX102,'Lookup Data'!I$2:K$29,3,TRUE)="","",VLOOKUP(AX102,'Lookup Data'!I$2:K$29,3,TRUE)),"")</f>
        <v xml:space="preserve">Sabine Bergler </v>
      </c>
      <c r="BA102" s="53"/>
      <c r="BB102" s="116" t="str">
        <f>IFERROR(IF(VLOOKUP(AX102,'Lookup Data'!I$2:L$29,4,TRUE)="","",VLOOKUP(AX102,'Lookup Data'!I$2:L$29,4,TRUE)),"")</f>
        <v>Gina Cody School of Engineering and Computer Science</v>
      </c>
      <c r="BC102" s="116" t="str">
        <f ca="1">IFERROR(VLOOKUP(BB102,'Lookup Data'!F$2:'Lookup Data'!F$6:G696,2,),"")</f>
        <v>Mourad Debbabi</v>
      </c>
      <c r="BD102" s="103">
        <f>(E102-7)</f>
        <v>45624</v>
      </c>
      <c r="BE102" s="53"/>
    </row>
    <row r="103" spans="1:57" ht="15" customHeight="1">
      <c r="A103" s="59">
        <v>23510379</v>
      </c>
      <c r="B103" s="59" t="s">
        <v>955</v>
      </c>
      <c r="C103" s="59" t="s">
        <v>956</v>
      </c>
      <c r="D103" s="59" t="s">
        <v>882</v>
      </c>
      <c r="E103" s="65">
        <v>45635</v>
      </c>
      <c r="F103" s="68">
        <v>0.41666666666666669</v>
      </c>
      <c r="G103" s="59" t="s">
        <v>957</v>
      </c>
      <c r="H103" s="56" t="s">
        <v>209</v>
      </c>
      <c r="I103" s="80">
        <f>IFERROR(VLOOKUP(H103,'Lookup Data'!A:D,2,FALSE),"")</f>
        <v>23393283</v>
      </c>
      <c r="J103" s="81" t="str">
        <f>IFERROR(VLOOKUP(H103,'Lookup Data'!A:D,3,FALSE),"")</f>
        <v>Art Education</v>
      </c>
      <c r="K103" s="53"/>
      <c r="L103" s="56" t="s">
        <v>958</v>
      </c>
      <c r="M103" s="80">
        <f>IFERROR(VLOOKUP(L103,'Lookup Data'!A:B,2,),"")</f>
        <v>20531294</v>
      </c>
      <c r="N103" s="53"/>
      <c r="O103" s="80" t="str">
        <f>IFERROR(VLOOKUP(L103,'Lookup Data'!A:D,3,FALSE),"")</f>
        <v>History</v>
      </c>
      <c r="P103" s="78"/>
      <c r="Q103" s="56"/>
      <c r="R103" s="80" t="str">
        <f>IFERROR(VLOOKUP(Q103,'Lookup Data'!A:D,2,FALSE),"")</f>
        <v/>
      </c>
      <c r="S103" s="53"/>
      <c r="T103" s="80" t="str">
        <f>IFERROR(VLOOKUP(Q103,'Lookup Data'!A:D,3,FALSE),"")</f>
        <v/>
      </c>
      <c r="U103" s="53"/>
      <c r="V103" s="54"/>
      <c r="W103" s="53"/>
      <c r="X103" s="53"/>
      <c r="Y103" s="53"/>
      <c r="Z103" s="53"/>
      <c r="AA103" s="56" t="s">
        <v>959</v>
      </c>
      <c r="AB103" s="15">
        <f>IFERROR(VLOOKUP(AA103,'Lookup Data'!A:B,2,),"")</f>
        <v>10116215</v>
      </c>
      <c r="AC103" s="133" t="str">
        <f>IFERROR(VLOOKUP(AA103,'Lookup Data'!A:D,3,),"")</f>
        <v>English</v>
      </c>
      <c r="AD103" s="53"/>
      <c r="AE103" s="56" t="s">
        <v>960</v>
      </c>
      <c r="AF103" s="80">
        <f>IFERROR(VLOOKUP(AE103,'Lookup Data'!A:D,2,),"")</f>
        <v>10112328</v>
      </c>
      <c r="AG103" s="80" t="str">
        <f>IFERROR(VLOOKUP(AE103,'Lookup Data'!A:D,3,),"")</f>
        <v xml:space="preserve">Religions and Cultures </v>
      </c>
      <c r="AH103" s="53"/>
      <c r="AI103" s="56" t="s">
        <v>961</v>
      </c>
      <c r="AJ103" s="80">
        <f>IFERROR(VLOOKUP(AI103,'Lookup Data'!A:D,2,),"")</f>
        <v>0</v>
      </c>
      <c r="AK103" s="80" t="str">
        <f>IFERROR(VLOOKUP(AI103,'Lookup Data'!A:D,3,),"")</f>
        <v>School of Geography, Archeology and Irish Studies, Univeristy of Galway</v>
      </c>
      <c r="AL103" s="53"/>
      <c r="AM103" s="56"/>
      <c r="AN103" s="53"/>
      <c r="AO103" s="53"/>
      <c r="AP103" s="53"/>
      <c r="AQ103" s="82" t="s">
        <v>962</v>
      </c>
      <c r="AR103" s="56" t="s">
        <v>963</v>
      </c>
      <c r="AS103" s="56"/>
      <c r="AT103" s="56" t="s">
        <v>964</v>
      </c>
      <c r="AU103" s="53"/>
      <c r="AV103" s="53"/>
      <c r="AW103" s="53"/>
      <c r="AX103" s="113" t="s">
        <v>892</v>
      </c>
      <c r="AY103" s="53"/>
      <c r="AZ103" s="116" t="str">
        <f>IFERROR(IF(VLOOKUP(AX103,'Lookup Data'!I$2:K$29,3,TRUE)="","",VLOOKUP(AX103,'Lookup Data'!I$2:K$29,3,TRUE)),"")</f>
        <v>Jesse Arseneault</v>
      </c>
      <c r="BA103" s="53"/>
      <c r="BB103" s="116" t="str">
        <f>IFERROR(IF(VLOOKUP(AX103,'Lookup Data'!I$2:L$29,4,TRUE)="","",VLOOKUP(AX103,'Lookup Data'!I$2:L$29,4,TRUE)),"")</f>
        <v>Faculty of Arts and Science</v>
      </c>
      <c r="BC103" s="116" t="str">
        <f ca="1">IFERROR(VLOOKUP(BB103,'Lookup Data'!F$2:'Lookup Data'!F$6:G697,2,),"")</f>
        <v>Pascale Sicotte</v>
      </c>
      <c r="BD103" s="103">
        <f>(E103-7)</f>
        <v>45628</v>
      </c>
      <c r="BE103" s="53"/>
    </row>
    <row r="104" spans="1:57" ht="15" customHeight="1">
      <c r="A104" s="59">
        <v>26682367</v>
      </c>
      <c r="B104" s="59" t="s">
        <v>965</v>
      </c>
      <c r="C104" s="59" t="s">
        <v>966</v>
      </c>
      <c r="D104" s="59" t="s">
        <v>572</v>
      </c>
      <c r="E104" s="65">
        <v>45632</v>
      </c>
      <c r="F104" s="68">
        <v>0.5625</v>
      </c>
      <c r="G104" s="59" t="s">
        <v>912</v>
      </c>
      <c r="H104" s="56" t="s">
        <v>967</v>
      </c>
      <c r="I104" s="80">
        <f>IFERROR(VLOOKUP(H104,'Lookup Data'!A:D,2,FALSE),"")</f>
        <v>10132685</v>
      </c>
      <c r="J104" s="81" t="str">
        <f>IFERROR(VLOOKUP(H104,'Lookup Data'!A:D,3,FALSE),"")</f>
        <v>Mathematics and Statistics</v>
      </c>
      <c r="K104" s="53"/>
      <c r="L104" s="56" t="s">
        <v>968</v>
      </c>
      <c r="M104" s="80">
        <f>IFERROR(VLOOKUP(L104,'Lookup Data'!A:B,2,),"")</f>
        <v>20816752</v>
      </c>
      <c r="N104" s="53"/>
      <c r="O104" s="80" t="str">
        <f>IFERROR(VLOOKUP(L104,'Lookup Data'!A:D,3,FALSE),"")</f>
        <v>Economics</v>
      </c>
      <c r="P104" s="78"/>
      <c r="Q104" s="56"/>
      <c r="R104" s="80" t="str">
        <f>IFERROR(VLOOKUP(Q104,'Lookup Data'!A:D,2,FALSE),"")</f>
        <v/>
      </c>
      <c r="S104" s="53"/>
      <c r="T104" s="80" t="str">
        <f>IFERROR(VLOOKUP(Q104,'Lookup Data'!A:D,3,FALSE),"")</f>
        <v/>
      </c>
      <c r="U104" s="53"/>
      <c r="V104" s="54"/>
      <c r="W104" s="53"/>
      <c r="X104" s="53"/>
      <c r="Y104" s="53"/>
      <c r="Z104" s="53"/>
      <c r="AA104" s="56" t="s">
        <v>969</v>
      </c>
      <c r="AB104" s="15">
        <f>IFERROR(VLOOKUP(AA104,'Lookup Data'!A:B,2,),"")</f>
        <v>0</v>
      </c>
      <c r="AC104" s="133" t="str">
        <f>IFERROR(VLOOKUP(AA104,'Lookup Data'!A:D,3,),"")</f>
        <v>Economics</v>
      </c>
      <c r="AD104" s="53"/>
      <c r="AE104" s="56" t="s">
        <v>574</v>
      </c>
      <c r="AF104" s="80">
        <f>IFERROR(VLOOKUP(AE104,'Lookup Data'!A:D,2,),"")</f>
        <v>10136651</v>
      </c>
      <c r="AG104" s="80" t="str">
        <f>IFERROR(VLOOKUP(AE104,'Lookup Data'!A:D,3,),"")</f>
        <v>Economics</v>
      </c>
      <c r="AH104" s="53"/>
      <c r="AI104" s="56" t="s">
        <v>736</v>
      </c>
      <c r="AJ104" s="80">
        <f>IFERROR(VLOOKUP(AI104,'Lookup Data'!A:D,2,),"")</f>
        <v>10205138</v>
      </c>
      <c r="AK104" s="80" t="str">
        <f>IFERROR(VLOOKUP(AI104,'Lookup Data'!A:D,3,),"")</f>
        <v>Economics</v>
      </c>
      <c r="AL104" s="53"/>
      <c r="AM104" s="56"/>
      <c r="AN104" s="53"/>
      <c r="AO104" s="53"/>
      <c r="AP104" s="53"/>
      <c r="AQ104" s="82" t="s">
        <v>970</v>
      </c>
      <c r="AR104" s="56" t="s">
        <v>572</v>
      </c>
      <c r="AS104" s="56"/>
      <c r="AT104" s="56" t="s">
        <v>490</v>
      </c>
      <c r="AU104" s="53"/>
      <c r="AV104" s="53"/>
      <c r="AW104" s="53"/>
      <c r="AX104" s="113" t="s">
        <v>572</v>
      </c>
      <c r="AY104" s="53"/>
      <c r="AZ104" s="116" t="str">
        <f>IFERROR(IF(VLOOKUP(AX104,'Lookup Data'!I$2:K$29,3,TRUE)="","",VLOOKUP(AX104,'Lookup Data'!I$2:K$29,3,TRUE)),"")</f>
        <v>Christian Sigouin</v>
      </c>
      <c r="BA104" s="53"/>
      <c r="BB104" s="116" t="str">
        <f>IFERROR(IF(VLOOKUP(AX104,'Lookup Data'!I$2:L$29,4,TRUE)="","",VLOOKUP(AX104,'Lookup Data'!I$2:L$29,4,TRUE)),"")</f>
        <v>Faculty of Arts and Science</v>
      </c>
      <c r="BC104" s="116" t="str">
        <f ca="1">IFERROR(VLOOKUP(BB104,'Lookup Data'!F$2:'Lookup Data'!F$6:G698,2,),"")</f>
        <v>Pascale Sicotte</v>
      </c>
      <c r="BD104" s="103">
        <f>(E104-7)</f>
        <v>45625</v>
      </c>
      <c r="BE104" s="53"/>
    </row>
    <row r="105" spans="1:57" ht="15" customHeight="1">
      <c r="A105" s="53">
        <v>40059181</v>
      </c>
      <c r="B105" s="59" t="s">
        <v>971</v>
      </c>
      <c r="C105" s="59" t="s">
        <v>972</v>
      </c>
      <c r="D105" s="59" t="s">
        <v>85</v>
      </c>
      <c r="E105" s="65">
        <v>45631</v>
      </c>
      <c r="F105" s="68">
        <v>0.41666666666666669</v>
      </c>
      <c r="G105" s="59" t="s">
        <v>973</v>
      </c>
      <c r="H105" s="56" t="s">
        <v>217</v>
      </c>
      <c r="I105" s="80">
        <f>IFERROR(VLOOKUP(H105,'Lookup Data'!A:D,2,FALSE),"")</f>
        <v>10154907</v>
      </c>
      <c r="J105" s="81" t="str">
        <f>IFERROR(VLOOKUP(H105,'Lookup Data'!A:D,3,FALSE),"")</f>
        <v>Building, Civil and Environmental Engineering</v>
      </c>
      <c r="K105" s="53"/>
      <c r="L105" s="56" t="s">
        <v>154</v>
      </c>
      <c r="M105" s="80">
        <f>IFERROR(VLOOKUP(L105,'Lookup Data'!A:B,2,),"")</f>
        <v>20990868</v>
      </c>
      <c r="N105" s="53"/>
      <c r="O105" s="80" t="str">
        <f>IFERROR(VLOOKUP(L105,'Lookup Data'!A:D,3,FALSE),"")</f>
        <v>Electrical and Computer Engineering</v>
      </c>
      <c r="P105" s="78"/>
      <c r="Q105" s="56" t="s">
        <v>153</v>
      </c>
      <c r="R105" s="80">
        <f>IFERROR(VLOOKUP(Q105,'Lookup Data'!A:D,2,FALSE),"")</f>
        <v>10200262</v>
      </c>
      <c r="S105" s="53"/>
      <c r="T105" s="80" t="str">
        <f>IFERROR(VLOOKUP(Q105,'Lookup Data'!A:D,3,FALSE),"")</f>
        <v>Electrical and Computer Engineering</v>
      </c>
      <c r="U105" s="53"/>
      <c r="V105" s="54"/>
      <c r="W105" s="53"/>
      <c r="X105" s="53"/>
      <c r="Y105" s="53"/>
      <c r="Z105" s="53"/>
      <c r="AA105" s="56" t="s">
        <v>388</v>
      </c>
      <c r="AB105" s="15">
        <f>IFERROR(VLOOKUP(AA105,'Lookup Data'!A:B,2,),"")</f>
        <v>10120356</v>
      </c>
      <c r="AC105" s="133" t="str">
        <f>IFERROR(VLOOKUP(AA105,'Lookup Data'!A:D,3,),"")</f>
        <v>Mechanical, Industrial and Aerospace Engineering</v>
      </c>
      <c r="AD105" s="53"/>
      <c r="AE105" s="56" t="s">
        <v>629</v>
      </c>
      <c r="AF105" s="80">
        <f>IFERROR(VLOOKUP(AE105,'Lookup Data'!A:D,2,),"")</f>
        <v>10120449</v>
      </c>
      <c r="AG105" s="80" t="str">
        <f>IFERROR(VLOOKUP(AE105,'Lookup Data'!A:D,3,),"")</f>
        <v>Electrical and Computer Engineering</v>
      </c>
      <c r="AH105" s="53"/>
      <c r="AI105" s="56" t="s">
        <v>797</v>
      </c>
      <c r="AJ105" s="80">
        <f>IFERROR(VLOOKUP(AI105,'Lookup Data'!A:D,2,),"")</f>
        <v>23268594</v>
      </c>
      <c r="AK105" s="80" t="str">
        <f>IFERROR(VLOOKUP(AI105,'Lookup Data'!A:D,3,),"")</f>
        <v>Electrical and Computer Engineering</v>
      </c>
      <c r="AL105" s="53"/>
      <c r="AM105" s="56"/>
      <c r="AN105" s="53"/>
      <c r="AO105" s="53"/>
      <c r="AP105" s="53"/>
      <c r="AQ105" s="82" t="s">
        <v>974</v>
      </c>
      <c r="AR105" s="56" t="s">
        <v>878</v>
      </c>
      <c r="AS105" s="56"/>
      <c r="AT105" s="56" t="s">
        <v>975</v>
      </c>
      <c r="AU105" s="53" t="s">
        <v>976</v>
      </c>
      <c r="AV105" s="53"/>
      <c r="AW105" s="53"/>
      <c r="AX105" s="113" t="s">
        <v>85</v>
      </c>
      <c r="AY105" s="53"/>
      <c r="AZ105" s="116" t="str">
        <f>IFERROR(IF(VLOOKUP(AX105,'Lookup Data'!I$2:K$29,3,TRUE)="","",VLOOKUP(AX105,'Lookup Data'!I$2:K$29,3,TRUE)),"")</f>
        <v>Jun Cai</v>
      </c>
      <c r="BA105" s="53"/>
      <c r="BB105" s="116" t="str">
        <f>IFERROR(IF(VLOOKUP(AX105,'Lookup Data'!I$2:L$29,4,TRUE)="","",VLOOKUP(AX105,'Lookup Data'!I$2:L$29,4,TRUE)),"")</f>
        <v>Gina Cody School of Engineering and Computer Science</v>
      </c>
      <c r="BC105" s="116" t="str">
        <f ca="1">IFERROR(VLOOKUP(BB105,'Lookup Data'!F$2:'Lookup Data'!F$6:G700,2,),"")</f>
        <v>Mourad Debbabi</v>
      </c>
      <c r="BD105" s="103">
        <f>(E105-7)</f>
        <v>45624</v>
      </c>
      <c r="BE105" s="53"/>
    </row>
    <row r="106" spans="1:57" ht="15" customHeight="1">
      <c r="A106" s="53">
        <v>40052689</v>
      </c>
      <c r="B106" s="12" t="s">
        <v>977</v>
      </c>
      <c r="C106" s="59" t="s">
        <v>978</v>
      </c>
      <c r="D106" s="59" t="s">
        <v>979</v>
      </c>
      <c r="E106" s="65">
        <v>45642</v>
      </c>
      <c r="F106" s="68">
        <v>0.54166666666666663</v>
      </c>
      <c r="G106" s="59" t="s">
        <v>856</v>
      </c>
      <c r="H106" s="56" t="s">
        <v>980</v>
      </c>
      <c r="I106" s="80">
        <f>IFERROR(VLOOKUP(H106,'Lookup Data'!A:D,2,FALSE),"")</f>
        <v>10204892</v>
      </c>
      <c r="J106" s="81" t="str">
        <f>IFERROR(VLOOKUP(H106,'Lookup Data'!A:D,3,FALSE),"")</f>
        <v>Sociology and Anthropology</v>
      </c>
      <c r="K106" s="53"/>
      <c r="L106" s="56" t="s">
        <v>981</v>
      </c>
      <c r="M106" s="80">
        <f>IFERROR(VLOOKUP(L106,'Lookup Data'!A:B,2,),"")</f>
        <v>20998346</v>
      </c>
      <c r="N106" s="53"/>
      <c r="O106" s="80" t="str">
        <f>IFERROR(VLOOKUP(L106,'Lookup Data'!A:D,3,FALSE),"")</f>
        <v>Sociology and Anthropology</v>
      </c>
      <c r="P106" s="78"/>
      <c r="Q106" s="56"/>
      <c r="R106" s="80" t="str">
        <f>IFERROR(VLOOKUP(Q106,'Lookup Data'!A:D,2,FALSE),"")</f>
        <v/>
      </c>
      <c r="S106" s="53"/>
      <c r="T106" s="80" t="str">
        <f>IFERROR(VLOOKUP(Q106,'Lookup Data'!A:D,3,FALSE),"")</f>
        <v/>
      </c>
      <c r="U106" s="53"/>
      <c r="V106" s="54"/>
      <c r="W106" s="53"/>
      <c r="X106" s="53"/>
      <c r="Y106" s="53"/>
      <c r="Z106" s="53"/>
      <c r="AA106" s="56" t="s">
        <v>982</v>
      </c>
      <c r="AB106" s="15">
        <f>IFERROR(VLOOKUP(AA106,'Lookup Data'!A:B,2,),"")</f>
        <v>10150465</v>
      </c>
      <c r="AC106" s="133" t="str">
        <f>IFERROR(VLOOKUP(AA106,'Lookup Data'!A:D,3,),"")</f>
        <v>Design and Computation Arts</v>
      </c>
      <c r="AD106" s="53"/>
      <c r="AE106" s="56" t="s">
        <v>983</v>
      </c>
      <c r="AF106" s="80">
        <f>IFERROR(VLOOKUP(AE106,'Lookup Data'!A:D,2,),"")</f>
        <v>23734994</v>
      </c>
      <c r="AG106" s="80" t="str">
        <f>IFERROR(VLOOKUP(AE106,'Lookup Data'!A:D,3,),"")</f>
        <v>Marketing</v>
      </c>
      <c r="AH106" s="53"/>
      <c r="AI106" s="56" t="s">
        <v>858</v>
      </c>
      <c r="AJ106" s="80">
        <f>IFERROR(VLOOKUP(AI106,'Lookup Data'!A:D,2,),"")</f>
        <v>23380610</v>
      </c>
      <c r="AK106" s="80" t="str">
        <f>IFERROR(VLOOKUP(AI106,'Lookup Data'!A:D,3,),"")</f>
        <v>Sociology and Anthropology</v>
      </c>
      <c r="AL106" s="53"/>
      <c r="AM106" s="56"/>
      <c r="AN106" s="53"/>
      <c r="AO106" s="53"/>
      <c r="AP106" s="53"/>
      <c r="AQ106" s="82" t="s">
        <v>984</v>
      </c>
      <c r="AR106" s="56" t="s">
        <v>985</v>
      </c>
      <c r="AS106" s="56"/>
      <c r="AT106" s="56" t="s">
        <v>986</v>
      </c>
      <c r="AU106" s="53"/>
      <c r="AV106" s="53"/>
      <c r="AW106" s="53"/>
      <c r="AX106" s="113" t="s">
        <v>190</v>
      </c>
      <c r="AY106" s="53"/>
      <c r="AZ106" s="116" t="str">
        <f>IFERROR(IF(VLOOKUP(AX106,'Lookup Data'!I$2:K$29,3,TRUE)="","",VLOOKUP(AX106,'Lookup Data'!I$2:K$29,3,TRUE)),"")</f>
        <v>Felice Yuen</v>
      </c>
      <c r="BA106" s="53"/>
      <c r="BB106" s="116" t="str">
        <f>IFERROR(IF(VLOOKUP(AX106,'Lookup Data'!I$2:L$29,4,TRUE)="","",VLOOKUP(AX106,'Lookup Data'!I$2:L$29,4,TRUE)),"")</f>
        <v>School of Graduate Studies</v>
      </c>
      <c r="BC106" s="116" t="str">
        <f ca="1">IFERROR(VLOOKUP(BB106,'Lookup Data'!F$2:'Lookup Data'!F$6:G701,2,),"")</f>
        <v>Effrosyni Diamantoudi</v>
      </c>
      <c r="BD106" s="103">
        <f>(E106-7)</f>
        <v>45635</v>
      </c>
      <c r="BE106" s="53"/>
    </row>
    <row r="107" spans="1:57" ht="15" customHeight="1">
      <c r="A107" s="15">
        <v>40115697</v>
      </c>
      <c r="B107" s="15" t="s">
        <v>987</v>
      </c>
      <c r="C107" s="15" t="s">
        <v>988</v>
      </c>
      <c r="D107" s="15" t="s">
        <v>111</v>
      </c>
      <c r="E107" s="18">
        <v>45643</v>
      </c>
      <c r="F107" s="19">
        <v>0.41666666666666669</v>
      </c>
      <c r="G107" s="15" t="s">
        <v>104</v>
      </c>
      <c r="H107" s="56" t="s">
        <v>379</v>
      </c>
      <c r="I107" s="80">
        <f>IFERROR(VLOOKUP(H107,'Lookup Data'!A:D,2,FALSE),"")</f>
        <v>20942642</v>
      </c>
      <c r="J107" s="81" t="str">
        <f>IFERROR(VLOOKUP(H107,'Lookup Data'!A:D,3,FALSE),"")</f>
        <v>Chemistry and Biochemistry</v>
      </c>
      <c r="K107" s="53"/>
      <c r="L107" s="56" t="s">
        <v>713</v>
      </c>
      <c r="M107" s="80">
        <f>IFERROR(VLOOKUP(L107,'Lookup Data'!A:B,2,),"")</f>
        <v>20652407</v>
      </c>
      <c r="N107" s="53"/>
      <c r="O107" s="80" t="str">
        <f>IFERROR(VLOOKUP(L107,'Lookup Data'!A:D,3,FALSE),"")</f>
        <v>Chemistry and Biochemistry</v>
      </c>
      <c r="P107" s="78"/>
      <c r="Q107" s="56"/>
      <c r="R107" s="80" t="str">
        <f>IFERROR(VLOOKUP(Q107,'Lookup Data'!A:D,2,FALSE),"")</f>
        <v/>
      </c>
      <c r="S107" s="53"/>
      <c r="T107" s="80" t="str">
        <f>IFERROR(VLOOKUP(Q107,'Lookup Data'!A:D,3,FALSE),"")</f>
        <v/>
      </c>
      <c r="U107" s="53"/>
      <c r="V107" s="54"/>
      <c r="W107" s="53"/>
      <c r="X107" s="53"/>
      <c r="Y107" s="53"/>
      <c r="Z107" s="53"/>
      <c r="AA107" s="56" t="s">
        <v>711</v>
      </c>
      <c r="AB107" s="15">
        <f>IFERROR(VLOOKUP(AA107,'Lookup Data'!A:B,2,),"")</f>
        <v>0</v>
      </c>
      <c r="AC107" s="133" t="str">
        <f>IFERROR(VLOOKUP(AA107,'Lookup Data'!A:D,3,),"")</f>
        <v>Physics</v>
      </c>
      <c r="AD107" s="53"/>
      <c r="AE107" s="56" t="s">
        <v>989</v>
      </c>
      <c r="AF107" s="80">
        <f>IFERROR(VLOOKUP(AE107,'Lookup Data'!A:D,2,),"")</f>
        <v>21995537</v>
      </c>
      <c r="AG107" s="80" t="str">
        <f>IFERROR(VLOOKUP(AE107,'Lookup Data'!A:D,3,),"")</f>
        <v>Chemistry and Biochemistry</v>
      </c>
      <c r="AH107" s="53"/>
      <c r="AI107" s="56" t="s">
        <v>990</v>
      </c>
      <c r="AJ107" s="80">
        <f>IFERROR(VLOOKUP(AI107,'Lookup Data'!A:D,2,),"")</f>
        <v>0</v>
      </c>
      <c r="AK107" s="80" t="str">
        <f>IFERROR(VLOOKUP(AI107,'Lookup Data'!A:D,3,),"")</f>
        <v>Chemistry and Biochemistry</v>
      </c>
      <c r="AL107" s="53"/>
      <c r="AM107" s="56"/>
      <c r="AN107" s="53"/>
      <c r="AO107" s="53"/>
      <c r="AP107" s="53"/>
      <c r="AQ107" s="82" t="s">
        <v>991</v>
      </c>
      <c r="AR107" s="56" t="s">
        <v>111</v>
      </c>
      <c r="AS107" s="56"/>
      <c r="AT107" s="56" t="s">
        <v>429</v>
      </c>
      <c r="AU107" s="53" t="s">
        <v>992</v>
      </c>
      <c r="AV107" s="53"/>
      <c r="AW107" s="53"/>
      <c r="AX107" s="113" t="s">
        <v>103</v>
      </c>
      <c r="AY107" s="53"/>
      <c r="AZ107" s="116" t="str">
        <f>IFERROR(IF(VLOOKUP(AX107,'Lookup Data'!I$2:K$29,3,TRUE)="","",VLOOKUP(AX107,'Lookup Data'!I$2:K$29,3,TRUE)),"")</f>
        <v>Louis Cuccia</v>
      </c>
      <c r="BA107" s="53"/>
      <c r="BB107" s="116" t="str">
        <f>IFERROR(IF(VLOOKUP(AX107,'Lookup Data'!I$2:L$29,4,TRUE)="","",VLOOKUP(AX107,'Lookup Data'!I$2:L$29,4,TRUE)),"")</f>
        <v>Faculty of Arts and Science</v>
      </c>
      <c r="BC107" s="116" t="str">
        <f ca="1">IFERROR(VLOOKUP(BB107,'Lookup Data'!F$2:'Lookup Data'!F$6:G702,2,),"")</f>
        <v>Pascale Sicotte</v>
      </c>
      <c r="BD107" s="103">
        <f>(E107-7)</f>
        <v>45636</v>
      </c>
      <c r="BE107" s="53"/>
    </row>
    <row r="108" spans="1:57" ht="15" customHeight="1">
      <c r="A108" s="15">
        <v>27306024</v>
      </c>
      <c r="B108" s="15" t="s">
        <v>993</v>
      </c>
      <c r="C108" s="15" t="s">
        <v>994</v>
      </c>
      <c r="D108" s="15" t="s">
        <v>882</v>
      </c>
      <c r="E108" s="18">
        <v>45637</v>
      </c>
      <c r="F108" s="19">
        <v>0.58333333333333337</v>
      </c>
      <c r="G108" s="15" t="s">
        <v>995</v>
      </c>
      <c r="H108" s="56" t="s">
        <v>996</v>
      </c>
      <c r="I108" s="80">
        <f>IFERROR(VLOOKUP(H108,'Lookup Data'!A:D,2,FALSE),"")</f>
        <v>10127323</v>
      </c>
      <c r="J108" s="81" t="str">
        <f>IFERROR(VLOOKUP(H108,'Lookup Data'!A:D,3,FALSE),"")</f>
        <v>Political Science</v>
      </c>
      <c r="K108" s="53"/>
      <c r="L108" s="56" t="s">
        <v>997</v>
      </c>
      <c r="M108" s="80">
        <f>IFERROR(VLOOKUP(L108,'Lookup Data'!A:B,2,),"")</f>
        <v>10033561</v>
      </c>
      <c r="N108" s="53"/>
      <c r="O108" s="80" t="s">
        <v>998</v>
      </c>
      <c r="P108" s="78"/>
      <c r="Q108" s="56"/>
      <c r="R108" s="80" t="str">
        <f>IFERROR(VLOOKUP(Q108,'Lookup Data'!A:D,2,FALSE),"")</f>
        <v/>
      </c>
      <c r="S108" s="53"/>
      <c r="T108" s="80" t="str">
        <f>IFERROR(VLOOKUP(Q108,'Lookup Data'!A:D,3,FALSE),"")</f>
        <v/>
      </c>
      <c r="U108" s="53"/>
      <c r="V108" s="54"/>
      <c r="W108" s="53"/>
      <c r="X108" s="53"/>
      <c r="Y108" s="53"/>
      <c r="Z108" s="53"/>
      <c r="AA108" s="56" t="s">
        <v>331</v>
      </c>
      <c r="AB108" s="80">
        <f>IFERROR(VLOOKUP(AA108,'Lookup Data'!A:B,2,),"")</f>
        <v>23379779</v>
      </c>
      <c r="AC108" s="81" t="str">
        <f>IFERROR(VLOOKUP(AA108,'Lookup Data'!A:D,3,),"")</f>
        <v>Applied Human Sciences</v>
      </c>
      <c r="AD108" s="53"/>
      <c r="AE108" s="56" t="s">
        <v>999</v>
      </c>
      <c r="AF108" s="80">
        <f>IFERROR(VLOOKUP(AE108,'Lookup Data'!A:D,2,),"")</f>
        <v>0</v>
      </c>
      <c r="AG108" s="80" t="str">
        <f>IFERROR(VLOOKUP(AE108,'Lookup Data'!A:D,3,),"")</f>
        <v xml:space="preserve">Universite Laval </v>
      </c>
      <c r="AH108" s="53"/>
      <c r="AI108" s="56" t="s">
        <v>1000</v>
      </c>
      <c r="AJ108" s="80">
        <f>IFERROR(VLOOKUP(AI108,'Lookup Data'!A:D,2,),"")</f>
        <v>0</v>
      </c>
      <c r="AK108" s="80" t="str">
        <f>IFERROR(VLOOKUP(AI108,'Lookup Data'!A:D,3,),"")</f>
        <v>INRS - UCS</v>
      </c>
      <c r="AL108" s="53"/>
      <c r="AM108" s="56"/>
      <c r="AN108" s="53"/>
      <c r="AO108" s="53"/>
      <c r="AP108" s="53"/>
      <c r="AQ108" s="82" t="s">
        <v>1001</v>
      </c>
      <c r="AR108" s="56" t="s">
        <v>866</v>
      </c>
      <c r="AS108" s="56"/>
      <c r="AT108" s="56" t="s">
        <v>1002</v>
      </c>
      <c r="AU108" s="53"/>
      <c r="AV108" s="53"/>
      <c r="AW108" s="53"/>
      <c r="AX108" s="113" t="s">
        <v>892</v>
      </c>
      <c r="AY108" s="53"/>
      <c r="AZ108" s="116" t="str">
        <f>IFERROR(IF(VLOOKUP(AX108,'Lookup Data'!I$2:K$29,3,TRUE)="","",VLOOKUP(AX108,'Lookup Data'!I$2:K$29,3,TRUE)),"")</f>
        <v>Jesse Arseneault</v>
      </c>
      <c r="BA108" s="53"/>
      <c r="BB108" s="116" t="str">
        <f>IFERROR(IF(VLOOKUP(AX108,'Lookup Data'!I$2:L$29,4,TRUE)="","",VLOOKUP(AX108,'Lookup Data'!I$2:L$29,4,TRUE)),"")</f>
        <v>Faculty of Arts and Science</v>
      </c>
      <c r="BC108" s="116" t="str">
        <f ca="1">IFERROR(VLOOKUP(BB108,'Lookup Data'!F$2:'Lookup Data'!F$6:G703,2,),"")</f>
        <v>Pascale Sicotte</v>
      </c>
      <c r="BD108" s="103">
        <f>(E108-7)</f>
        <v>45630</v>
      </c>
      <c r="BE108" s="53"/>
    </row>
    <row r="109" spans="1:57" ht="15" customHeight="1">
      <c r="A109" s="15">
        <v>40138982</v>
      </c>
      <c r="B109" s="15" t="s">
        <v>1003</v>
      </c>
      <c r="C109" s="15" t="s">
        <v>1004</v>
      </c>
      <c r="D109" s="15" t="s">
        <v>70</v>
      </c>
      <c r="E109" s="18">
        <v>45644</v>
      </c>
      <c r="F109" s="19">
        <v>0.39583333333333331</v>
      </c>
      <c r="G109" s="15" t="s">
        <v>1005</v>
      </c>
      <c r="H109" s="56" t="s">
        <v>109</v>
      </c>
      <c r="I109" s="80">
        <f>IFERROR(VLOOKUP(H109,'Lookup Data'!A:D,2,FALSE),"")</f>
        <v>22556952</v>
      </c>
      <c r="J109" s="81" t="str">
        <f>IFERROR(VLOOKUP(H109,'Lookup Data'!A:D,3,FALSE),"")</f>
        <v>Chemistry and Biochemistry</v>
      </c>
      <c r="K109" s="80" t="str">
        <f>IFERROR(VLOOKUP(J109,'Lookup Data'!C:F,2,FALSE),"")</f>
        <v>melissa.passarelli@concordia.ca</v>
      </c>
      <c r="L109" s="56" t="s">
        <v>824</v>
      </c>
      <c r="M109" s="80">
        <f>IFERROR(VLOOKUP(L109,'Lookup Data'!A:B,2,),"")</f>
        <v>10149142</v>
      </c>
      <c r="N109" s="53"/>
      <c r="O109" s="80" t="str">
        <f>IFERROR(VLOOKUP(L109,'Lookup Data'!A:D,3,FALSE),"")</f>
        <v>Biology</v>
      </c>
      <c r="P109" s="78"/>
      <c r="Q109" s="56" t="s">
        <v>1006</v>
      </c>
      <c r="R109" s="80">
        <f>IFERROR(VLOOKUP(Q109,'Lookup Data'!A:D,2,FALSE),"")</f>
        <v>21097474</v>
      </c>
      <c r="S109" s="53"/>
      <c r="T109" s="80" t="str">
        <f>IFERROR(VLOOKUP(Q109,'Lookup Data'!A:D,3,FALSE),"")</f>
        <v>Biology</v>
      </c>
      <c r="U109" s="53"/>
      <c r="V109" s="54"/>
      <c r="W109" s="53"/>
      <c r="X109" s="53"/>
      <c r="Y109" s="53"/>
      <c r="Z109" s="53"/>
      <c r="AA109" s="56" t="s">
        <v>1007</v>
      </c>
      <c r="AB109" s="80">
        <f>IFERROR(VLOOKUP(AA109,'Lookup Data'!A:B,2,),"")</f>
        <v>19502390</v>
      </c>
      <c r="AC109" s="81" t="str">
        <f>IFERROR(VLOOKUP(AA109,'Lookup Data'!A:D,3,),"")</f>
        <v>Biology</v>
      </c>
      <c r="AD109" s="53"/>
      <c r="AE109" s="56" t="s">
        <v>1008</v>
      </c>
      <c r="AF109" s="80">
        <f>IFERROR(VLOOKUP(AE109,'Lookup Data'!A:D,2,),"")</f>
        <v>10051551</v>
      </c>
      <c r="AG109" s="80" t="str">
        <f>IFERROR(VLOOKUP(AE109,'Lookup Data'!A:D,3,),"")</f>
        <v>Biology</v>
      </c>
      <c r="AH109" s="53"/>
      <c r="AI109" s="56" t="s">
        <v>1009</v>
      </c>
      <c r="AJ109" s="80">
        <f>IFERROR(VLOOKUP(AI109,'Lookup Data'!A:D,2,),"")</f>
        <v>10150038</v>
      </c>
      <c r="AK109" s="80" t="str">
        <f>IFERROR(VLOOKUP(AI109,'Lookup Data'!A:D,3,),"")</f>
        <v>Biology</v>
      </c>
      <c r="AL109" s="53"/>
      <c r="AM109" s="56"/>
      <c r="AN109" s="53"/>
      <c r="AO109" s="53"/>
      <c r="AP109" s="53"/>
      <c r="AQ109" s="82" t="s">
        <v>1010</v>
      </c>
      <c r="AR109" s="56" t="s">
        <v>1011</v>
      </c>
      <c r="AS109" s="56"/>
      <c r="AT109" s="56" t="s">
        <v>581</v>
      </c>
      <c r="AU109" s="53"/>
      <c r="AV109" s="53"/>
      <c r="AW109" s="53"/>
      <c r="AX109" s="113" t="s">
        <v>70</v>
      </c>
      <c r="AY109" s="53"/>
      <c r="AZ109" s="116" t="str">
        <f>IFERROR(IF(VLOOKUP(AX109,'Lookup Data'!I$2:K$29,3,TRUE)="","",VLOOKUP(AX109,'Lookup Data'!I$2:K$29,3,TRUE)),"")</f>
        <v>Robert Weladji</v>
      </c>
      <c r="BA109" s="53"/>
      <c r="BB109" s="116" t="str">
        <f>IFERROR(IF(VLOOKUP(AX109,'Lookup Data'!I$2:L$29,4,TRUE)="","",VLOOKUP(AX109,'Lookup Data'!I$2:L$29,4,TRUE)),"")</f>
        <v>Faculty of Arts and Science</v>
      </c>
      <c r="BC109" s="116" t="str">
        <f ca="1">IFERROR(VLOOKUP(BB109,'Lookup Data'!F$2:'Lookup Data'!F$6:G704,2,),"")</f>
        <v>Pascale Sicotte</v>
      </c>
      <c r="BD109" s="103">
        <f>(E109-7)</f>
        <v>45637</v>
      </c>
      <c r="BE109" s="53"/>
    </row>
    <row r="110" spans="1:57" ht="15" customHeight="1">
      <c r="A110" s="15">
        <v>40153738</v>
      </c>
      <c r="B110" s="15" t="s">
        <v>1012</v>
      </c>
      <c r="C110" s="15" t="s">
        <v>1013</v>
      </c>
      <c r="D110" s="15" t="s">
        <v>514</v>
      </c>
      <c r="E110" s="18">
        <v>45670</v>
      </c>
      <c r="F110" s="19">
        <v>0.375</v>
      </c>
      <c r="G110" s="15" t="s">
        <v>263</v>
      </c>
      <c r="H110" s="56" t="s">
        <v>1014</v>
      </c>
      <c r="I110" s="80">
        <f>IFERROR(VLOOKUP(H110,'Lookup Data'!A:D,2,FALSE),"")</f>
        <v>10218884</v>
      </c>
      <c r="J110" s="81" t="str">
        <f>IFERROR(VLOOKUP(H110,'Lookup Data'!A:D,3,FALSE),"")</f>
        <v>Concordia Institute for Information Systems Engineering</v>
      </c>
      <c r="K110" s="53"/>
      <c r="L110" s="56" t="s">
        <v>1015</v>
      </c>
      <c r="M110" s="80" t="str">
        <f>IFERROR(VLOOKUP(L110,'Lookup Data'!A:B,2,),"")</f>
        <v>10036420</v>
      </c>
      <c r="N110" s="53"/>
      <c r="O110" s="80" t="str">
        <f>IFERROR(VLOOKUP(L110,'Lookup Data'!A:D,3,FALSE),"")</f>
        <v>Building, Civil and Environmental Engineering</v>
      </c>
      <c r="P110" s="78"/>
      <c r="Q110" s="56"/>
      <c r="R110" s="80" t="str">
        <f>IFERROR(VLOOKUP(Q110,'Lookup Data'!A:D,2,FALSE),"")</f>
        <v/>
      </c>
      <c r="S110" s="53"/>
      <c r="T110" s="80" t="str">
        <f>IFERROR(VLOOKUP(Q110,'Lookup Data'!A:D,3,FALSE),"")</f>
        <v/>
      </c>
      <c r="U110" s="53"/>
      <c r="V110" s="54"/>
      <c r="W110" s="53"/>
      <c r="X110" s="53"/>
      <c r="Y110" s="53"/>
      <c r="Z110" s="53"/>
      <c r="AA110" s="56" t="s">
        <v>1016</v>
      </c>
      <c r="AB110" s="80">
        <f>IFERROR(VLOOKUP(AA110,'Lookup Data'!A:B,2,),"")</f>
        <v>23646890</v>
      </c>
      <c r="AC110" s="81" t="str">
        <f>IFERROR(VLOOKUP(AA110,'Lookup Data'!A:D,3,),"")</f>
        <v>Mechanical, Industrial and Aerospace Engineering</v>
      </c>
      <c r="AD110" s="53"/>
      <c r="AE110" s="56" t="s">
        <v>595</v>
      </c>
      <c r="AF110" s="80">
        <f>IFERROR(VLOOKUP(AE110,'Lookup Data'!A:D,2,),"")</f>
        <v>10146484</v>
      </c>
      <c r="AG110" s="80" t="str">
        <f>IFERROR(VLOOKUP(AE110,'Lookup Data'!A:D,3,),"")</f>
        <v>Building, Civil and Environmental Engineering</v>
      </c>
      <c r="AH110" s="53"/>
      <c r="AI110" s="56" t="s">
        <v>1017</v>
      </c>
      <c r="AJ110" s="80">
        <f>IFERROR(VLOOKUP(AI110,'Lookup Data'!A:D,2,),"")</f>
        <v>10165169</v>
      </c>
      <c r="AK110" s="80" t="str">
        <f>IFERROR(VLOOKUP(AI110,'Lookup Data'!A:D,3,),"")</f>
        <v>Building, Civil and Environmental Engineering</v>
      </c>
      <c r="AL110" s="53"/>
      <c r="AM110" s="56"/>
      <c r="AN110" s="53"/>
      <c r="AO110" s="53"/>
      <c r="AP110" s="53"/>
      <c r="AQ110" s="82" t="s">
        <v>1018</v>
      </c>
      <c r="AR110" s="56" t="s">
        <v>632</v>
      </c>
      <c r="AS110" s="56"/>
      <c r="AT110" s="56" t="s">
        <v>865</v>
      </c>
      <c r="AU110" s="53" t="s">
        <v>1019</v>
      </c>
      <c r="AV110" s="53"/>
      <c r="AW110" s="53"/>
      <c r="AX110" s="113" t="s">
        <v>677</v>
      </c>
      <c r="AY110" s="53"/>
      <c r="AZ110" s="116" t="str">
        <f>IFERROR(IF(VLOOKUP(AX110,'Lookup Data'!I$2:K$29,3,TRUE)="","",VLOOKUP(AX110,'Lookup Data'!I$2:K$29,3,TRUE)),"")</f>
        <v>Mohamed Ouf</v>
      </c>
      <c r="BA110" s="53"/>
      <c r="BB110" s="116" t="str">
        <f>IFERROR(IF(VLOOKUP(AX110,'Lookup Data'!I$2:L$29,4,TRUE)="","",VLOOKUP(AX110,'Lookup Data'!I$2:L$29,4,TRUE)),"")</f>
        <v>Gina Cody School of Engineering and Computer Science</v>
      </c>
      <c r="BC110" s="116" t="str">
        <f ca="1">IFERROR(VLOOKUP(BB110,'Lookup Data'!F$2:'Lookup Data'!F$6:G705,2,),"")</f>
        <v>Mourad Debbabi</v>
      </c>
      <c r="BD110" s="103">
        <f>(E110-7)</f>
        <v>45663</v>
      </c>
      <c r="BE110" s="53"/>
    </row>
    <row r="111" spans="1:57" ht="15" customHeight="1">
      <c r="A111" s="59">
        <v>24003063</v>
      </c>
      <c r="B111" s="12" t="s">
        <v>1020</v>
      </c>
      <c r="C111" s="59" t="s">
        <v>1021</v>
      </c>
      <c r="D111" s="59" t="s">
        <v>222</v>
      </c>
      <c r="E111" s="65">
        <v>45643</v>
      </c>
      <c r="F111" s="66">
        <v>0.45833333333333331</v>
      </c>
      <c r="G111" s="15" t="s">
        <v>1022</v>
      </c>
      <c r="H111" s="56" t="s">
        <v>372</v>
      </c>
      <c r="I111" s="80">
        <f>IFERROR(VLOOKUP(H111,'Lookup Data'!A:D,2,FALSE),"")</f>
        <v>10122226</v>
      </c>
      <c r="J111" s="81" t="str">
        <f>IFERROR(VLOOKUP(H111,'Lookup Data'!A:D,3,FALSE),"")</f>
        <v>Marketing</v>
      </c>
      <c r="K111" s="53"/>
      <c r="L111" s="56" t="s">
        <v>1023</v>
      </c>
      <c r="M111" s="80">
        <f>IFERROR(VLOOKUP(L111,'Lookup Data'!A:B,2,),"")</f>
        <v>27855753</v>
      </c>
      <c r="N111" s="53"/>
      <c r="O111" s="80" t="str">
        <f>IFERROR(VLOOKUP(L111,'Lookup Data'!A:D,3,FALSE),"")</f>
        <v>Finance</v>
      </c>
      <c r="P111" s="78"/>
      <c r="Q111" s="56"/>
      <c r="R111" s="80" t="str">
        <f>IFERROR(VLOOKUP(Q111,'Lookup Data'!A:D,2,FALSE),"")</f>
        <v/>
      </c>
      <c r="S111" s="53"/>
      <c r="T111" s="80" t="str">
        <f>IFERROR(VLOOKUP(Q111,'Lookup Data'!A:D,3,FALSE),"")</f>
        <v/>
      </c>
      <c r="U111" s="53"/>
      <c r="V111" s="54"/>
      <c r="W111" s="53"/>
      <c r="X111" s="53"/>
      <c r="Y111" s="53"/>
      <c r="Z111" s="53"/>
      <c r="AA111" s="56" t="s">
        <v>1024</v>
      </c>
      <c r="AB111" s="80">
        <f>IFERROR(VLOOKUP(AA111,'Lookup Data'!A:B,2,),"")</f>
        <v>0</v>
      </c>
      <c r="AC111" s="81" t="str">
        <f>IFERROR(VLOOKUP(AA111,'Lookup Data'!A:D,3,),"")</f>
        <v>Finance</v>
      </c>
      <c r="AD111" s="53"/>
      <c r="AE111" s="56" t="s">
        <v>1025</v>
      </c>
      <c r="AF111" s="80">
        <f>IFERROR(VLOOKUP(AE111,'Lookup Data'!A:D,2,),"")</f>
        <v>25378044</v>
      </c>
      <c r="AG111" s="80" t="str">
        <f>IFERROR(VLOOKUP(AE111,'Lookup Data'!A:D,3,),"")</f>
        <v>Finance</v>
      </c>
      <c r="AH111" s="53"/>
      <c r="AI111" s="56" t="s">
        <v>1026</v>
      </c>
      <c r="AJ111" s="80">
        <f>IFERROR(VLOOKUP(AI111,'Lookup Data'!A:D,2,),"")</f>
        <v>0</v>
      </c>
      <c r="AK111" s="80" t="str">
        <f>IFERROR(VLOOKUP(AI111,'Lookup Data'!A:D,3,),"")</f>
        <v>Finance</v>
      </c>
      <c r="AL111" s="53"/>
      <c r="AM111" s="56"/>
      <c r="AN111" s="53"/>
      <c r="AO111" s="53"/>
      <c r="AP111" s="53"/>
      <c r="AQ111" s="82" t="s">
        <v>1027</v>
      </c>
      <c r="AR111" s="56" t="s">
        <v>222</v>
      </c>
      <c r="AS111" s="56"/>
      <c r="AT111" s="56" t="s">
        <v>402</v>
      </c>
      <c r="AU111" s="53" t="s">
        <v>1028</v>
      </c>
      <c r="AV111" s="53"/>
      <c r="AW111" s="53"/>
      <c r="AX111" s="113" t="s">
        <v>1029</v>
      </c>
      <c r="AY111" s="53"/>
      <c r="AZ111" s="116" t="str">
        <f>IFERROR(IF(VLOOKUP(AX111,'Lookup Data'!I$2:K$29,3,TRUE)="","",VLOOKUP(AX111,'Lookup Data'!I$2:K$29,3,TRUE)),"")</f>
        <v>Tracy Hecht</v>
      </c>
      <c r="BA111" s="53"/>
      <c r="BB111" s="116" t="str">
        <f>IFERROR(IF(VLOOKUP(AX111,'Lookup Data'!I$2:L$29,4,TRUE)="","",VLOOKUP(AX111,'Lookup Data'!I$2:L$29,4,TRUE)),"")</f>
        <v>John Molson School of Business</v>
      </c>
      <c r="BC111" s="116" t="str">
        <f ca="1">IFERROR(VLOOKUP(BB111,'Lookup Data'!F$2:'Lookup Data'!F$6:G706,2,),"")</f>
        <v>Anne-Marie Croteau</v>
      </c>
      <c r="BD111" s="103">
        <f>(E111-7)</f>
        <v>45636</v>
      </c>
      <c r="BE111" s="53"/>
    </row>
    <row r="112" spans="1:57" ht="15" customHeight="1">
      <c r="A112" s="15">
        <v>40185276</v>
      </c>
      <c r="B112" s="15" t="s">
        <v>1030</v>
      </c>
      <c r="C112" s="15" t="s">
        <v>1031</v>
      </c>
      <c r="D112" s="15" t="s">
        <v>167</v>
      </c>
      <c r="E112" s="18">
        <v>45645</v>
      </c>
      <c r="F112" s="19">
        <v>0.41666666666666669</v>
      </c>
      <c r="G112" s="15" t="s">
        <v>181</v>
      </c>
      <c r="H112" s="56" t="s">
        <v>922</v>
      </c>
      <c r="I112" s="80">
        <f>IFERROR(VLOOKUP(H112,'Lookup Data'!A:D,2,FALSE),"")</f>
        <v>10172867</v>
      </c>
      <c r="J112" s="81" t="str">
        <f>IFERROR(VLOOKUP(H112,'Lookup Data'!A:D,3,FALSE),"")</f>
        <v>Mechanical, Industrial and Aerospace Engineering</v>
      </c>
      <c r="K112" s="53"/>
      <c r="L112" s="56" t="s">
        <v>640</v>
      </c>
      <c r="M112" s="80">
        <f>IFERROR(VLOOKUP(L112,'Lookup Data'!A:B,2,),"")</f>
        <v>23278131</v>
      </c>
      <c r="N112" s="53"/>
      <c r="O112" s="80" t="str">
        <f>IFERROR(VLOOKUP(L112,'Lookup Data'!A:D,3,FALSE),"")</f>
        <v>Concordia Institute for information Systems Engineering</v>
      </c>
      <c r="P112" s="78"/>
      <c r="Q112" s="56" t="s">
        <v>637</v>
      </c>
      <c r="R112" s="80">
        <f>IFERROR(VLOOKUP(Q112,'Lookup Data'!A:D,2,FALSE),"")</f>
        <v>10141439</v>
      </c>
      <c r="S112" s="53"/>
      <c r="T112" s="80" t="str">
        <f>IFERROR(VLOOKUP(Q112,'Lookup Data'!A:D,3,FALSE),"")</f>
        <v>Concordia Institute for Information and Systems Engineering</v>
      </c>
      <c r="U112" s="53"/>
      <c r="V112" s="54"/>
      <c r="W112" s="53"/>
      <c r="X112" s="53"/>
      <c r="Y112" s="53"/>
      <c r="Z112" s="53"/>
      <c r="AA112" s="56" t="s">
        <v>293</v>
      </c>
      <c r="AB112" s="80">
        <f>IFERROR(VLOOKUP(AA112,'Lookup Data'!A:B,2,),"")</f>
        <v>10184297</v>
      </c>
      <c r="AC112" s="81" t="str">
        <f>IFERROR(VLOOKUP(AA112,'Lookup Data'!A:D,3,),"")</f>
        <v>Computer Science and Software Engineering</v>
      </c>
      <c r="AD112" s="53"/>
      <c r="AE112" s="56" t="s">
        <v>787</v>
      </c>
      <c r="AF112" s="80">
        <f>IFERROR(VLOOKUP(AE112,'Lookup Data'!A:D,2,),"")</f>
        <v>10132704</v>
      </c>
      <c r="AG112" s="80" t="str">
        <f>IFERROR(VLOOKUP(AE112,'Lookup Data'!A:D,3,),"")</f>
        <v>Concordia Institute for Information and Systems Engineering</v>
      </c>
      <c r="AH112" s="53"/>
      <c r="AI112" s="56" t="s">
        <v>1032</v>
      </c>
      <c r="AJ112" s="80">
        <f>IFERROR(VLOOKUP(AI112,'Lookup Data'!A:D,2,),"")</f>
        <v>19503289</v>
      </c>
      <c r="AK112" s="80" t="str">
        <f>IFERROR(VLOOKUP(AI112,'Lookup Data'!A:D,3,),"")</f>
        <v>Concordia Institute for Information Systems Engineering</v>
      </c>
      <c r="AL112" s="53"/>
      <c r="AM112" s="56"/>
      <c r="AN112" s="53"/>
      <c r="AO112" s="53"/>
      <c r="AP112" s="53"/>
      <c r="AQ112" s="82" t="s">
        <v>1033</v>
      </c>
      <c r="AR112" s="56" t="s">
        <v>1034</v>
      </c>
      <c r="AS112" s="56"/>
      <c r="AT112" s="56" t="s">
        <v>1035</v>
      </c>
      <c r="AU112" s="53" t="s">
        <v>1036</v>
      </c>
      <c r="AV112" s="53"/>
      <c r="AW112" s="53"/>
      <c r="AX112" s="113" t="s">
        <v>646</v>
      </c>
      <c r="AY112" s="53"/>
      <c r="AZ112" s="116" t="str">
        <f>IFERROR(IF(VLOOKUP(AX112,'Lookup Data'!I$2:K$29,3,TRUE)="","",VLOOKUP(AX112,'Lookup Data'!I$2:K$29,3,TRUE)),"")</f>
        <v>Farnoosh Naderkhani</v>
      </c>
      <c r="BA112" s="53"/>
      <c r="BB112" s="116" t="str">
        <f>IFERROR(IF(VLOOKUP(AX112,'Lookup Data'!I$2:L$29,4,TRUE)="","",VLOOKUP(AX112,'Lookup Data'!I$2:L$29,4,TRUE)),"")</f>
        <v>Gina Cody School of Engineering and Computer Science</v>
      </c>
      <c r="BC112" s="116" t="str">
        <f ca="1">IFERROR(VLOOKUP(BB112,'Lookup Data'!F$2:'Lookup Data'!F$6:G707,2,),"")</f>
        <v>Mourad Debbabi</v>
      </c>
      <c r="BD112" s="103">
        <f>(E112-7)</f>
        <v>45638</v>
      </c>
      <c r="BE112" s="53"/>
    </row>
    <row r="113" spans="1:57" ht="15" customHeight="1">
      <c r="A113" s="15">
        <v>40174533</v>
      </c>
      <c r="B113" s="15" t="s">
        <v>1037</v>
      </c>
      <c r="C113" s="15" t="s">
        <v>1038</v>
      </c>
      <c r="D113" s="15" t="s">
        <v>167</v>
      </c>
      <c r="E113" s="18">
        <v>45645</v>
      </c>
      <c r="F113" s="19">
        <v>0.375</v>
      </c>
      <c r="G113" s="15" t="s">
        <v>1039</v>
      </c>
      <c r="H113" s="56" t="s">
        <v>751</v>
      </c>
      <c r="I113" s="80">
        <f>IFERROR(VLOOKUP(H113,'Lookup Data'!A:D,2,FALSE),"")</f>
        <v>0</v>
      </c>
      <c r="J113" s="81" t="str">
        <f>IFERROR(VLOOKUP(H113,'Lookup Data'!A:D,3,FALSE),"")</f>
        <v>Mechanical, Industrial and Aerospace Engineering</v>
      </c>
      <c r="K113" s="53"/>
      <c r="L113" s="56" t="s">
        <v>155</v>
      </c>
      <c r="M113" s="80">
        <f>IFERROR(VLOOKUP(L113,'Lookup Data'!A:B,2,),"")</f>
        <v>40043026</v>
      </c>
      <c r="N113" s="53"/>
      <c r="O113" s="80" t="str">
        <f>IFERROR(VLOOKUP(L113,'Lookup Data'!A:D,3,FALSE),"")</f>
        <v>Concordia Institute for Information and Systems Engineering</v>
      </c>
      <c r="P113" s="78"/>
      <c r="Q113" s="56" t="s">
        <v>82</v>
      </c>
      <c r="R113" s="80">
        <f>IFERROR(VLOOKUP(Q113,'Lookup Data'!A:D,2,FALSE),"")</f>
        <v>25797705</v>
      </c>
      <c r="S113" s="53"/>
      <c r="T113" s="80" t="str">
        <f>IFERROR(VLOOKUP(Q113,'Lookup Data'!A:D,3,FALSE),"")</f>
        <v>Concordia Institute for Information and Systems Engineering</v>
      </c>
      <c r="U113" s="53"/>
      <c r="V113" s="54"/>
      <c r="W113" s="53"/>
      <c r="X113" s="53"/>
      <c r="Y113" s="53"/>
      <c r="Z113" s="53"/>
      <c r="AA113" s="56" t="s">
        <v>1040</v>
      </c>
      <c r="AB113" s="80">
        <f>IFERROR(VLOOKUP(AA113,'Lookup Data'!A:B,2,),"")</f>
        <v>0</v>
      </c>
      <c r="AC113" s="81" t="str">
        <f>IFERROR(VLOOKUP(AA113,'Lookup Data'!A:D,3,),"")</f>
        <v>Mechanical, Industrial and Aerospace Engineering</v>
      </c>
      <c r="AD113" s="53"/>
      <c r="AE113" s="56" t="s">
        <v>796</v>
      </c>
      <c r="AF113" s="80">
        <f>IFERROR(VLOOKUP(AE113,'Lookup Data'!A:D,2,),"")</f>
        <v>10190810</v>
      </c>
      <c r="AG113" s="80" t="str">
        <f>IFERROR(VLOOKUP(AE113,'Lookup Data'!A:D,3,),"")</f>
        <v>Concordia Institute for Information and Systems Engineering</v>
      </c>
      <c r="AH113" s="53"/>
      <c r="AI113" s="56" t="s">
        <v>342</v>
      </c>
      <c r="AJ113" s="80">
        <f>IFERROR(VLOOKUP(AI113,'Lookup Data'!A:D,2,),"")</f>
        <v>10194592</v>
      </c>
      <c r="AK113" s="80" t="str">
        <f>IFERROR(VLOOKUP(AI113,'Lookup Data'!A:D,3,),"")</f>
        <v>Concordia Institute for Information and Systems Engineering</v>
      </c>
      <c r="AL113" s="53"/>
      <c r="AM113" s="56"/>
      <c r="AN113" s="53"/>
      <c r="AO113" s="53"/>
      <c r="AP113" s="53"/>
      <c r="AQ113" s="82" t="s">
        <v>1041</v>
      </c>
      <c r="AR113" s="56" t="s">
        <v>1042</v>
      </c>
      <c r="AS113" s="56"/>
      <c r="AT113" s="56" t="s">
        <v>1042</v>
      </c>
      <c r="AU113" s="53"/>
      <c r="AV113" s="53"/>
      <c r="AW113" s="53"/>
      <c r="AX113" s="113" t="s">
        <v>646</v>
      </c>
      <c r="AY113" s="53"/>
      <c r="AZ113" s="116" t="str">
        <f>IFERROR(IF(VLOOKUP(AX113,'Lookup Data'!I$2:K$29,3,TRUE)="","",VLOOKUP(AX113,'Lookup Data'!I$2:K$29,3,TRUE)),"")</f>
        <v>Farnoosh Naderkhani</v>
      </c>
      <c r="BA113" s="53"/>
      <c r="BB113" s="116" t="str">
        <f>IFERROR(IF(VLOOKUP(AX113,'Lookup Data'!I$2:L$29,4,TRUE)="","",VLOOKUP(AX113,'Lookup Data'!I$2:L$29,4,TRUE)),"")</f>
        <v>Gina Cody School of Engineering and Computer Science</v>
      </c>
      <c r="BC113" s="116" t="str">
        <f ca="1">IFERROR(VLOOKUP(BB113,'Lookup Data'!F$2:'Lookup Data'!F$6:G708,2,),"")</f>
        <v>Mourad Debbabi</v>
      </c>
      <c r="BD113" s="103">
        <f>(E113-7)</f>
        <v>45638</v>
      </c>
      <c r="BE113" s="53"/>
    </row>
    <row r="114" spans="1:57" ht="15" customHeight="1">
      <c r="A114" s="15">
        <v>40101911</v>
      </c>
      <c r="B114" s="15" t="s">
        <v>1043</v>
      </c>
      <c r="C114" s="15" t="s">
        <v>1044</v>
      </c>
      <c r="D114" s="15" t="s">
        <v>621</v>
      </c>
      <c r="E114" s="18">
        <v>45645</v>
      </c>
      <c r="F114" s="19">
        <v>0.58333333333333337</v>
      </c>
      <c r="G114" s="15" t="s">
        <v>1045</v>
      </c>
      <c r="H114" s="115" t="s">
        <v>989</v>
      </c>
      <c r="I114" s="80">
        <f>IFERROR(VLOOKUP(H114,'Lookup Data'!A:D,2,FALSE),"")</f>
        <v>21995537</v>
      </c>
      <c r="J114" s="81" t="str">
        <f>IFERROR(VLOOKUP(H114,'Lookup Data'!A:D,3,FALSE),"")</f>
        <v>Chemistry and Biochemistry</v>
      </c>
      <c r="K114" s="53"/>
      <c r="L114" s="56" t="s">
        <v>990</v>
      </c>
      <c r="M114" s="80">
        <f>IFERROR(VLOOKUP(L114,'Lookup Data'!A:B,2,),"")</f>
        <v>0</v>
      </c>
      <c r="N114" s="53"/>
      <c r="O114" s="80" t="str">
        <f>IFERROR(VLOOKUP(L114,'Lookup Data'!A:D,3,FALSE),"")</f>
        <v>Chemistry and Biochemistry</v>
      </c>
      <c r="P114" s="78"/>
      <c r="Q114" s="56"/>
      <c r="R114" s="80" t="str">
        <f>IFERROR(VLOOKUP(Q114,'Lookup Data'!A:D,2,FALSE),"")</f>
        <v/>
      </c>
      <c r="S114" s="53"/>
      <c r="T114" s="80" t="str">
        <f>IFERROR(VLOOKUP(Q114,'Lookup Data'!A:D,3,FALSE),"")</f>
        <v/>
      </c>
      <c r="U114" s="53"/>
      <c r="V114" s="54"/>
      <c r="W114" s="53"/>
      <c r="X114" s="53"/>
      <c r="Y114" s="53"/>
      <c r="Z114" s="53"/>
      <c r="AA114" s="56" t="s">
        <v>929</v>
      </c>
      <c r="AB114" s="80">
        <f>IFERROR(VLOOKUP(AA114,'Lookup Data'!A:B,2,),"")</f>
        <v>10168873</v>
      </c>
      <c r="AC114" s="81" t="str">
        <f>IFERROR(VLOOKUP(AA114,'Lookup Data'!A:D,3,),"")</f>
        <v>Physics</v>
      </c>
      <c r="AD114" s="53"/>
      <c r="AE114" s="56" t="s">
        <v>713</v>
      </c>
      <c r="AF114" s="80">
        <f>IFERROR(VLOOKUP(AE114,'Lookup Data'!A:D,2,),"")</f>
        <v>20652407</v>
      </c>
      <c r="AG114" s="80" t="str">
        <f>IFERROR(VLOOKUP(AE114,'Lookup Data'!A:D,3,),"")</f>
        <v>Chemistry and Biochemistry</v>
      </c>
      <c r="AH114" s="53"/>
      <c r="AI114" s="56" t="s">
        <v>1046</v>
      </c>
      <c r="AJ114" s="80">
        <f>IFERROR(VLOOKUP(AI114,'Lookup Data'!A:D,2,),"")</f>
        <v>10137056</v>
      </c>
      <c r="AK114" s="80" t="str">
        <f>IFERROR(VLOOKUP(AI114,'Lookup Data'!A:D,3,),"")</f>
        <v>Physics</v>
      </c>
      <c r="AL114" s="53"/>
      <c r="AM114" s="56"/>
      <c r="AN114" s="53"/>
      <c r="AO114" s="53"/>
      <c r="AP114" s="53"/>
      <c r="AQ114" s="82" t="s">
        <v>1047</v>
      </c>
      <c r="AR114" s="56" t="s">
        <v>1048</v>
      </c>
      <c r="AS114" s="56"/>
      <c r="AT114" s="56" t="s">
        <v>791</v>
      </c>
      <c r="AU114" s="53" t="s">
        <v>1049</v>
      </c>
      <c r="AV114" s="53"/>
      <c r="AW114" s="53"/>
      <c r="AX114" s="113" t="s">
        <v>621</v>
      </c>
      <c r="AY114" s="53"/>
      <c r="AZ114" s="116" t="str">
        <f>IFERROR(IF(VLOOKUP(AX114,'Lookup Data'!I$2:K$29,3,TRUE)="","",VLOOKUP(AX114,'Lookup Data'!I$2:K$29,3,TRUE)),"")</f>
        <v xml:space="preserve">Saurabh Maiti </v>
      </c>
      <c r="BA114" s="53"/>
      <c r="BB114" s="116" t="str">
        <f>IFERROR(IF(VLOOKUP(AX114,'Lookup Data'!I$2:L$29,4,TRUE)="","",VLOOKUP(AX114,'Lookup Data'!I$2:L$29,4,TRUE)),"")</f>
        <v>Faculty of Arts and Science</v>
      </c>
      <c r="BC114" s="116" t="str">
        <f ca="1">IFERROR(VLOOKUP(BB114,'Lookup Data'!F$2:'Lookup Data'!F$6:G709,2,),"")</f>
        <v>Pascale Sicotte</v>
      </c>
      <c r="BD114" s="103">
        <f>(E114-7)</f>
        <v>45638</v>
      </c>
      <c r="BE114" s="53"/>
    </row>
    <row r="115" spans="1:57" ht="15" customHeight="1">
      <c r="A115" s="59">
        <v>27383223</v>
      </c>
      <c r="B115" s="59" t="s">
        <v>1050</v>
      </c>
      <c r="C115" s="12" t="s">
        <v>1051</v>
      </c>
      <c r="D115" s="59" t="s">
        <v>979</v>
      </c>
      <c r="E115" s="65">
        <v>45644</v>
      </c>
      <c r="F115" s="68">
        <v>0.5</v>
      </c>
      <c r="G115" s="59" t="s">
        <v>1052</v>
      </c>
      <c r="H115" s="56" t="s">
        <v>1053</v>
      </c>
      <c r="I115" s="80">
        <f>IFERROR(VLOOKUP(H115,'Lookup Data'!A:D,2,FALSE),"")</f>
        <v>10119671</v>
      </c>
      <c r="J115" s="81" t="str">
        <f>IFERROR(VLOOKUP(H115,'Lookup Data'!A:D,3,FALSE),"")</f>
        <v>Biology</v>
      </c>
      <c r="K115" s="53"/>
      <c r="L115" s="56" t="s">
        <v>1054</v>
      </c>
      <c r="M115" s="80">
        <f>IFERROR(VLOOKUP(L115,'Lookup Data'!A:B,2,),"")</f>
        <v>10163244</v>
      </c>
      <c r="N115" s="53"/>
      <c r="O115" s="80" t="str">
        <f>IFERROR(VLOOKUP(L115,'Lookup Data'!A:D,3,FALSE),"")</f>
        <v>Health, Kinesiology and Applied Physiology</v>
      </c>
      <c r="P115" s="78"/>
      <c r="Q115" s="56"/>
      <c r="R115" s="80" t="str">
        <f>IFERROR(VLOOKUP(Q115,'Lookup Data'!A:D,2,FALSE),"")</f>
        <v/>
      </c>
      <c r="S115" s="53"/>
      <c r="T115" s="80" t="str">
        <f>IFERROR(VLOOKUP(Q115,'Lookup Data'!A:D,3,FALSE),"")</f>
        <v/>
      </c>
      <c r="U115" s="53"/>
      <c r="V115" s="54"/>
      <c r="W115" s="53"/>
      <c r="X115" s="53"/>
      <c r="Y115" s="53"/>
      <c r="Z115" s="53"/>
      <c r="AA115" s="56" t="s">
        <v>566</v>
      </c>
      <c r="AB115" s="80">
        <f>IFERROR(VLOOKUP(AA115,'Lookup Data'!A:B,2,),"")</f>
        <v>10164377</v>
      </c>
      <c r="AC115" s="81" t="str">
        <f>IFERROR(VLOOKUP(AA115,'Lookup Data'!A:D,3,),"")</f>
        <v>Psychology</v>
      </c>
      <c r="AD115" s="53"/>
      <c r="AE115" s="56" t="s">
        <v>1055</v>
      </c>
      <c r="AF115" s="80">
        <f>IFERROR(VLOOKUP(AE115,'Lookup Data'!A:D,2,),"")</f>
        <v>0</v>
      </c>
      <c r="AG115" s="80" t="str">
        <f>IFERROR(VLOOKUP(AE115,'Lookup Data'!A:D,3,),"")</f>
        <v>Health, Kinesiology, and Applied Physiology - McGill</v>
      </c>
      <c r="AH115" s="53"/>
      <c r="AI115" s="56" t="s">
        <v>587</v>
      </c>
      <c r="AJ115" s="80">
        <f>IFERROR(VLOOKUP(AI115,'Lookup Data'!A:D,2,),"")</f>
        <v>20511412</v>
      </c>
      <c r="AK115" s="80" t="str">
        <f>IFERROR(VLOOKUP(AI115,'Lookup Data'!A:D,3,),"")</f>
        <v>Health, Kinesiology and Applied Physiology</v>
      </c>
      <c r="AL115" s="53"/>
      <c r="AM115" s="56"/>
      <c r="AN115" s="53"/>
      <c r="AO115" s="53"/>
      <c r="AP115" s="53"/>
      <c r="AQ115" s="82" t="s">
        <v>1056</v>
      </c>
      <c r="AR115" s="56" t="s">
        <v>1057</v>
      </c>
      <c r="AS115" s="56"/>
      <c r="AT115" s="56" t="s">
        <v>783</v>
      </c>
      <c r="AU115" s="53"/>
      <c r="AV115" s="53"/>
      <c r="AW115" s="53"/>
      <c r="AX115" s="113" t="s">
        <v>190</v>
      </c>
      <c r="AY115" s="53"/>
      <c r="AZ115" s="116" t="str">
        <f>IFERROR(IF(VLOOKUP(AX115,'Lookup Data'!I$2:K$29,3,TRUE)="","",VLOOKUP(AX115,'Lookup Data'!I$2:K$29,3,TRUE)),"")</f>
        <v>Felice Yuen</v>
      </c>
      <c r="BA115" s="53"/>
      <c r="BB115" s="116" t="str">
        <f>IFERROR(IF(VLOOKUP(AX115,'Lookup Data'!I$2:L$29,4,TRUE)="","",VLOOKUP(AX115,'Lookup Data'!I$2:L$29,4,TRUE)),"")</f>
        <v>School of Graduate Studies</v>
      </c>
      <c r="BC115" s="116" t="str">
        <f ca="1">IFERROR(VLOOKUP(BB115,'Lookup Data'!F$2:'Lookup Data'!F$6:G712,2,),"")</f>
        <v>Effrosyni Diamantoudi</v>
      </c>
      <c r="BD115" s="103">
        <f>(E115-7)</f>
        <v>45637</v>
      </c>
      <c r="BE115" s="53"/>
    </row>
    <row r="116" spans="1:57" ht="15" customHeight="1">
      <c r="A116" s="59">
        <v>40102969</v>
      </c>
      <c r="B116" s="12" t="s">
        <v>1058</v>
      </c>
      <c r="C116" s="59" t="s">
        <v>1059</v>
      </c>
      <c r="D116" s="59" t="s">
        <v>424</v>
      </c>
      <c r="E116" s="65">
        <v>45642</v>
      </c>
      <c r="F116" s="66">
        <v>0.60416666666666663</v>
      </c>
      <c r="G116" s="15" t="s">
        <v>253</v>
      </c>
      <c r="H116" s="56" t="s">
        <v>835</v>
      </c>
      <c r="I116" s="80">
        <f>IFERROR(VLOOKUP(H116,'Lookup Data'!A:D,2,FALSE),"")</f>
        <v>26691072</v>
      </c>
      <c r="J116" s="81" t="str">
        <f>IFERROR(VLOOKUP(H116,'Lookup Data'!A:D,3,FALSE),"")</f>
        <v>Building, Civil and Environmental Engineering</v>
      </c>
      <c r="K116" s="53"/>
      <c r="L116" s="56" t="s">
        <v>1060</v>
      </c>
      <c r="M116" s="80">
        <f>IFERROR(VLOOKUP(L116,'Lookup Data'!A:B,2,),"")</f>
        <v>23054721</v>
      </c>
      <c r="N116" s="53"/>
      <c r="O116" s="80" t="str">
        <f>IFERROR(VLOOKUP(L116,'Lookup Data'!A:D,3,FALSE),"")</f>
        <v>Computer Science and Software Engineering</v>
      </c>
      <c r="P116" s="78"/>
      <c r="Q116" s="56"/>
      <c r="R116" s="53"/>
      <c r="S116" s="53"/>
      <c r="T116" s="53"/>
      <c r="U116" s="53"/>
      <c r="V116" s="54"/>
      <c r="W116" s="53"/>
      <c r="X116" s="53"/>
      <c r="Y116" s="53"/>
      <c r="Z116" s="53"/>
      <c r="AA116" s="56" t="s">
        <v>1061</v>
      </c>
      <c r="AB116" s="80" t="str">
        <f>IFERROR(VLOOKUP(AA116,'Lookup Data'!A:B,2,),"")</f>
        <v/>
      </c>
      <c r="AC116" s="81" t="str">
        <f>IFERROR(VLOOKUP(AA116,'Lookup Data'!A:D,3,),"")</f>
        <v/>
      </c>
      <c r="AD116" s="53"/>
      <c r="AE116" s="56" t="s">
        <v>427</v>
      </c>
      <c r="AF116" s="80">
        <f>IFERROR(VLOOKUP(AE116,'Lookup Data'!A:D,2,),"")</f>
        <v>10189418</v>
      </c>
      <c r="AG116" s="80" t="str">
        <f>IFERROR(VLOOKUP(AE116,'Lookup Data'!A:D,3,),"")</f>
        <v>Computer Science and Software Engineering</v>
      </c>
      <c r="AH116" s="53"/>
      <c r="AI116" s="56" t="s">
        <v>1062</v>
      </c>
      <c r="AJ116" s="80">
        <f>IFERROR(VLOOKUP(AI116,'Lookup Data'!A:D,2,),"")</f>
        <v>22083124</v>
      </c>
      <c r="AK116" s="80" t="str">
        <f>IFERROR(VLOOKUP(AI116,'Lookup Data'!A:D,3,),"")</f>
        <v>Computer Science and Software Engineering</v>
      </c>
      <c r="AL116" s="53"/>
      <c r="AM116" s="56"/>
      <c r="AN116" s="53"/>
      <c r="AO116" s="53"/>
      <c r="AP116" s="53"/>
      <c r="AQ116" s="82" t="s">
        <v>1063</v>
      </c>
      <c r="AR116" s="56" t="s">
        <v>1064</v>
      </c>
      <c r="AS116" s="56"/>
      <c r="AT116" s="56" t="s">
        <v>1065</v>
      </c>
      <c r="AU116" s="53"/>
      <c r="AV116" s="53"/>
      <c r="AW116" s="53"/>
      <c r="AX116" s="113" t="s">
        <v>725</v>
      </c>
      <c r="AY116" s="53"/>
      <c r="AZ116" s="116" t="str">
        <f>IFERROR(IF(VLOOKUP(AX116,'Lookup Data'!I$2:K$29,3,TRUE)="","",VLOOKUP(AX116,'Lookup Data'!I$2:K$29,3,TRUE)),"")</f>
        <v xml:space="preserve">Sabine Bergler </v>
      </c>
      <c r="BA116" s="53"/>
      <c r="BB116" s="116" t="str">
        <f>IFERROR(IF(VLOOKUP(AX116,'Lookup Data'!I$2:L$29,4,TRUE)="","",VLOOKUP(AX116,'Lookup Data'!I$2:L$29,4,TRUE)),"")</f>
        <v>Gina Cody School of Engineering and Computer Science</v>
      </c>
      <c r="BC116" s="116" t="str">
        <f ca="1">IFERROR(VLOOKUP(BB116,'Lookup Data'!F$2:'Lookup Data'!F$6:G713,2,),"")</f>
        <v>Mourad Debbabi</v>
      </c>
      <c r="BD116" s="103">
        <f>(E116-7)</f>
        <v>45635</v>
      </c>
      <c r="BE116" s="53"/>
    </row>
    <row r="117" spans="1:57" ht="15" customHeight="1">
      <c r="A117" s="15">
        <v>21132032</v>
      </c>
      <c r="B117" s="15" t="s">
        <v>1066</v>
      </c>
      <c r="C117" s="15" t="s">
        <v>1067</v>
      </c>
      <c r="D117" s="15" t="s">
        <v>111</v>
      </c>
      <c r="E117" s="18">
        <v>45643</v>
      </c>
      <c r="F117" s="19">
        <v>0.58333333333333337</v>
      </c>
      <c r="G117" s="59" t="s">
        <v>1068</v>
      </c>
      <c r="H117" s="56" t="s">
        <v>1069</v>
      </c>
      <c r="I117" s="80">
        <f>IFERROR(VLOOKUP(H117,'Lookup Data'!A:D,2,FALSE),"")</f>
        <v>10153545</v>
      </c>
      <c r="J117" s="81" t="str">
        <f>IFERROR(VLOOKUP(H117,'Lookup Data'!A:D,3,FALSE),"")</f>
        <v>Biology</v>
      </c>
      <c r="K117" s="53"/>
      <c r="L117" s="56" t="s">
        <v>243</v>
      </c>
      <c r="M117" s="80">
        <f>IFERROR(VLOOKUP(L117,'Lookup Data'!A:B,2,),"")</f>
        <v>20208019</v>
      </c>
      <c r="N117" s="53"/>
      <c r="O117" s="80" t="str">
        <f>IFERROR(VLOOKUP(L117,'Lookup Data'!A:D,3,FALSE),"")</f>
        <v>Chemistry and Biochemistry</v>
      </c>
      <c r="P117" s="78"/>
      <c r="Q117" s="56"/>
      <c r="R117" s="53"/>
      <c r="S117" s="53"/>
      <c r="T117" s="53"/>
      <c r="U117" s="53"/>
      <c r="V117" s="54"/>
      <c r="W117" s="53"/>
      <c r="X117" s="53"/>
      <c r="Y117" s="53"/>
      <c r="Z117" s="53"/>
      <c r="AA117" s="56" t="s">
        <v>1070</v>
      </c>
      <c r="AB117" s="80">
        <f>IFERROR(VLOOKUP(AA117,'Lookup Data'!A:B,2,),"")</f>
        <v>0</v>
      </c>
      <c r="AC117" s="81" t="str">
        <f>IFERROR(VLOOKUP(AA117,'Lookup Data'!A:D,3,),"")</f>
        <v>Biology</v>
      </c>
      <c r="AD117" s="53"/>
      <c r="AE117" s="56" t="s">
        <v>379</v>
      </c>
      <c r="AF117" s="80">
        <f>IFERROR(VLOOKUP(AE117,'Lookup Data'!A:D,2,),"")</f>
        <v>20942642</v>
      </c>
      <c r="AG117" s="80" t="str">
        <f>IFERROR(VLOOKUP(AE117,'Lookup Data'!A:D,3,),"")</f>
        <v>Chemistry and Biochemistry</v>
      </c>
      <c r="AH117" s="53"/>
      <c r="AI117" s="56" t="s">
        <v>1071</v>
      </c>
      <c r="AJ117" s="80">
        <f>IFERROR(VLOOKUP(AI117,'Lookup Data'!A:D,2,),"")</f>
        <v>10184126</v>
      </c>
      <c r="AK117" s="80" t="str">
        <f>IFERROR(VLOOKUP(AI117,'Lookup Data'!A:D,3,),"")</f>
        <v>Biology</v>
      </c>
      <c r="AL117" s="53"/>
      <c r="AM117" s="56"/>
      <c r="AN117" s="53"/>
      <c r="AO117" s="53"/>
      <c r="AP117" s="53"/>
      <c r="AQ117" s="82" t="s">
        <v>1072</v>
      </c>
      <c r="AR117" s="56" t="s">
        <v>1073</v>
      </c>
      <c r="AS117" s="56"/>
      <c r="AT117" s="56" t="s">
        <v>1074</v>
      </c>
      <c r="AU117" s="53"/>
      <c r="AV117" s="53"/>
      <c r="AW117" s="53"/>
      <c r="AX117" s="113" t="s">
        <v>103</v>
      </c>
      <c r="AY117" s="53"/>
      <c r="AZ117" s="116" t="str">
        <f>IFERROR(IF(VLOOKUP(AX117,'Lookup Data'!I$2:K$29,3,TRUE)="","",VLOOKUP(AX117,'Lookup Data'!I$2:K$29,3,TRUE)),"")</f>
        <v>Louis Cuccia</v>
      </c>
      <c r="BA117" s="53"/>
      <c r="BB117" s="116" t="str">
        <f>IFERROR(IF(VLOOKUP(AX117,'Lookup Data'!I$2:L$29,4,TRUE)="","",VLOOKUP(AX117,'Lookup Data'!I$2:L$29,4,TRUE)),"")</f>
        <v>Faculty of Arts and Science</v>
      </c>
      <c r="BC117" s="116" t="str">
        <f ca="1">IFERROR(VLOOKUP(BB117,'Lookup Data'!F$2:'Lookup Data'!F$6:G714,2,),"")</f>
        <v>Pascale Sicotte</v>
      </c>
      <c r="BD117" s="103">
        <f>(E117-7)</f>
        <v>45636</v>
      </c>
      <c r="BE117" s="53"/>
    </row>
    <row r="118" spans="1:57" ht="15" customHeight="1">
      <c r="A118" s="15">
        <v>40166349</v>
      </c>
      <c r="B118" s="15" t="s">
        <v>1075</v>
      </c>
      <c r="C118" s="15" t="s">
        <v>1076</v>
      </c>
      <c r="D118" s="15" t="s">
        <v>1029</v>
      </c>
      <c r="E118" s="18">
        <v>45646</v>
      </c>
      <c r="F118" s="19">
        <v>0.4375</v>
      </c>
      <c r="G118" s="15" t="s">
        <v>1077</v>
      </c>
      <c r="H118" s="56" t="s">
        <v>1078</v>
      </c>
      <c r="I118" s="80">
        <f>IFERROR(VLOOKUP(H118,'Lookup Data'!A:D,2,FALSE),"")</f>
        <v>21510088</v>
      </c>
      <c r="J118" s="81" t="str">
        <f>IFERROR(VLOOKUP(H118,'Lookup Data'!A:D,3,FALSE),"")</f>
        <v>Management</v>
      </c>
      <c r="K118" s="53"/>
      <c r="L118" s="56" t="s">
        <v>97</v>
      </c>
      <c r="M118" s="80">
        <f>IFERROR(VLOOKUP(L118,'Lookup Data'!A:B,2,),"")</f>
        <v>10116136</v>
      </c>
      <c r="N118" s="53"/>
      <c r="O118" s="80" t="str">
        <f>IFERROR(VLOOKUP(L118,'Lookup Data'!A:D,3,FALSE),"")</f>
        <v>Accountancy</v>
      </c>
      <c r="P118" s="78"/>
      <c r="Q118" s="56"/>
      <c r="R118" s="53"/>
      <c r="S118" s="53"/>
      <c r="T118" s="53"/>
      <c r="U118" s="53"/>
      <c r="V118" s="54"/>
      <c r="W118" s="53"/>
      <c r="X118" s="53"/>
      <c r="Y118" s="53"/>
      <c r="Z118" s="53"/>
      <c r="AA118" s="56" t="s">
        <v>224</v>
      </c>
      <c r="AB118" s="80">
        <f>IFERROR(VLOOKUP(AA118,'Lookup Data'!A:B,2,),"")</f>
        <v>10150601</v>
      </c>
      <c r="AC118" s="81" t="str">
        <f>IFERROR(VLOOKUP(AA118,'Lookup Data'!A:D,3,),"")</f>
        <v>Accountancy</v>
      </c>
      <c r="AD118" s="53"/>
      <c r="AE118" s="56" t="s">
        <v>1079</v>
      </c>
      <c r="AF118" s="80">
        <f>IFERROR(VLOOKUP(AE118,'Lookup Data'!A:D,2,),"")</f>
        <v>10184123</v>
      </c>
      <c r="AG118" s="80" t="str">
        <f>IFERROR(VLOOKUP(AE118,'Lookup Data'!A:D,3,),"")</f>
        <v>Accountancy</v>
      </c>
      <c r="AH118" s="53"/>
      <c r="AI118" s="56" t="s">
        <v>98</v>
      </c>
      <c r="AJ118" s="80">
        <f>IFERROR(VLOOKUP(AI118,'Lookup Data'!A:D,2,),"")</f>
        <v>0</v>
      </c>
      <c r="AK118" s="80" t="str">
        <f>IFERROR(VLOOKUP(AI118,'Lookup Data'!A:D,3,),"")</f>
        <v xml:space="preserve">Desautels Faculty of Management - Department of Accounting - McGill University 
</v>
      </c>
      <c r="AL118" s="53"/>
      <c r="AM118" s="56"/>
      <c r="AN118" s="53"/>
      <c r="AO118" s="53"/>
      <c r="AP118" s="53"/>
      <c r="AQ118" s="82" t="s">
        <v>1080</v>
      </c>
      <c r="AR118" s="56" t="s">
        <v>1081</v>
      </c>
      <c r="AS118" s="56"/>
      <c r="AT118" s="56" t="s">
        <v>1082</v>
      </c>
      <c r="AU118" s="53"/>
      <c r="AV118" s="53"/>
      <c r="AW118" s="53"/>
      <c r="AX118" s="113" t="s">
        <v>1029</v>
      </c>
      <c r="AY118" s="53"/>
      <c r="AZ118" s="116" t="str">
        <f>IFERROR(IF(VLOOKUP(AX118,'Lookup Data'!I$2:K$29,3,TRUE)="","",VLOOKUP(AX118,'Lookup Data'!I$2:K$29,3,TRUE)),"")</f>
        <v>Tracy Hecht</v>
      </c>
      <c r="BA118" s="53"/>
      <c r="BB118" s="116" t="str">
        <f>IFERROR(IF(VLOOKUP(AX118,'Lookup Data'!I$2:L$29,4,TRUE)="","",VLOOKUP(AX118,'Lookup Data'!I$2:L$29,4,TRUE)),"")</f>
        <v>John Molson School of Business</v>
      </c>
      <c r="BC118" s="116" t="str">
        <f ca="1">IFERROR(VLOOKUP(BB118,'Lookup Data'!F$2:'Lookup Data'!F$6:G715,2,),"")</f>
        <v>Anne-Marie Croteau</v>
      </c>
      <c r="BD118" s="103">
        <f>(E118-7)</f>
        <v>45639</v>
      </c>
      <c r="BE118" s="53"/>
    </row>
    <row r="119" spans="1:57" ht="15" customHeight="1">
      <c r="A119" s="15">
        <v>40022762</v>
      </c>
      <c r="B119" s="15" t="s">
        <v>1083</v>
      </c>
      <c r="C119" s="15" t="s">
        <v>1084</v>
      </c>
      <c r="D119" s="15" t="s">
        <v>111</v>
      </c>
      <c r="E119" s="18">
        <v>45645</v>
      </c>
      <c r="F119" s="19">
        <v>0.41666666666666669</v>
      </c>
      <c r="G119" s="15" t="s">
        <v>1085</v>
      </c>
      <c r="H119" s="56" t="s">
        <v>1086</v>
      </c>
      <c r="I119" s="80">
        <f>IFERROR(VLOOKUP(H119,'Lookup Data'!A:D,2,FALSE),"")</f>
        <v>10144564</v>
      </c>
      <c r="J119" s="81" t="str">
        <f>IFERROR(VLOOKUP(H119,'Lookup Data'!A:D,3,FALSE),"")</f>
        <v>Chemistry and Biochemistry</v>
      </c>
      <c r="K119" s="53"/>
      <c r="L119" s="56" t="s">
        <v>105</v>
      </c>
      <c r="M119" s="80">
        <f>IFERROR(VLOOKUP(L119,'Lookup Data'!A:B,2,),"")</f>
        <v>10141613</v>
      </c>
      <c r="N119" s="53"/>
      <c r="O119" s="80" t="str">
        <f>IFERROR(VLOOKUP(L119,'Lookup Data'!A:D,3,FALSE),"")</f>
        <v>Chemistry and Biochemistry</v>
      </c>
      <c r="P119" s="78"/>
      <c r="Q119" s="56" t="s">
        <v>1087</v>
      </c>
      <c r="R119" s="53"/>
      <c r="S119" s="53"/>
      <c r="T119" s="53" t="s">
        <v>1088</v>
      </c>
      <c r="U119" s="53"/>
      <c r="V119" s="54"/>
      <c r="W119" s="53"/>
      <c r="X119" s="53"/>
      <c r="Y119" s="53"/>
      <c r="Z119" s="53"/>
      <c r="AA119" s="56" t="s">
        <v>712</v>
      </c>
      <c r="AB119" s="80">
        <f>IFERROR(VLOOKUP(AA119,'Lookup Data'!A:B,2,),"")</f>
        <v>20698768</v>
      </c>
      <c r="AC119" s="81" t="str">
        <f>IFERROR(VLOOKUP(AA119,'Lookup Data'!A:D,3,),"")</f>
        <v>Physics</v>
      </c>
      <c r="AD119" s="53"/>
      <c r="AE119" s="56" t="s">
        <v>989</v>
      </c>
      <c r="AF119" s="80">
        <f>IFERROR(VLOOKUP(AE119,'Lookup Data'!A:D,2,),"")</f>
        <v>21995537</v>
      </c>
      <c r="AG119" s="80" t="str">
        <f>IFERROR(VLOOKUP(AE119,'Lookup Data'!A:D,3,),"")</f>
        <v>Chemistry and Biochemistry</v>
      </c>
      <c r="AH119" s="53"/>
      <c r="AI119" s="56" t="s">
        <v>710</v>
      </c>
      <c r="AJ119" s="80">
        <f>IFERROR(VLOOKUP(AI119,'Lookup Data'!A:D,2,),"")</f>
        <v>10150046</v>
      </c>
      <c r="AK119" s="80" t="str">
        <f>IFERROR(VLOOKUP(AI119,'Lookup Data'!A:D,3,),"")</f>
        <v>Chemistry and Biochemistry</v>
      </c>
      <c r="AL119" s="53"/>
      <c r="AM119" s="56"/>
      <c r="AN119" s="53"/>
      <c r="AO119" s="53"/>
      <c r="AP119" s="53"/>
      <c r="AQ119" s="82" t="s">
        <v>1089</v>
      </c>
      <c r="AR119" s="56" t="s">
        <v>1090</v>
      </c>
      <c r="AS119" s="56"/>
      <c r="AT119" s="56" t="s">
        <v>1091</v>
      </c>
      <c r="AU119" s="53"/>
      <c r="AV119" s="53"/>
      <c r="AW119" s="53"/>
      <c r="AX119" s="113" t="s">
        <v>103</v>
      </c>
      <c r="AY119" s="53"/>
      <c r="AZ119" s="116" t="str">
        <f>IFERROR(IF(VLOOKUP(AX119,'Lookup Data'!I$2:K$29,3,TRUE)="","",VLOOKUP(AX119,'Lookup Data'!I$2:K$29,3,TRUE)),"")</f>
        <v>Louis Cuccia</v>
      </c>
      <c r="BA119" s="53"/>
      <c r="BB119" s="116" t="str">
        <f>IFERROR(IF(VLOOKUP(AX119,'Lookup Data'!I$2:L$29,4,TRUE)="","",VLOOKUP(AX119,'Lookup Data'!I$2:L$29,4,TRUE)),"")</f>
        <v>Faculty of Arts and Science</v>
      </c>
      <c r="BC119" s="116" t="str">
        <f ca="1">IFERROR(VLOOKUP(BB119,'Lookup Data'!F$2:'Lookup Data'!F$6:G716,2,),"")</f>
        <v>Pascale Sicotte</v>
      </c>
      <c r="BD119" s="103">
        <f>(E119-7)</f>
        <v>45638</v>
      </c>
      <c r="BE119" s="53"/>
    </row>
    <row r="120" spans="1:57" ht="15" customHeight="1">
      <c r="A120" s="15">
        <v>27088256</v>
      </c>
      <c r="B120" s="15" t="s">
        <v>1092</v>
      </c>
      <c r="C120" s="15" t="s">
        <v>1093</v>
      </c>
      <c r="D120" s="15" t="s">
        <v>85</v>
      </c>
      <c r="E120" s="18">
        <v>45671</v>
      </c>
      <c r="F120" s="19">
        <v>0.41666666666666669</v>
      </c>
      <c r="G120" s="15" t="s">
        <v>1094</v>
      </c>
      <c r="H120" s="56" t="s">
        <v>1095</v>
      </c>
      <c r="I120" s="80">
        <f>IFERROR(VLOOKUP(H120,'Lookup Data'!A:D,2,FALSE),"")</f>
        <v>20648388</v>
      </c>
      <c r="J120" s="81" t="str">
        <f>IFERROR(VLOOKUP(H120,'Lookup Data'!A:D,3,FALSE),"")</f>
        <v>Electrical and Computer Engineering</v>
      </c>
      <c r="K120" s="53"/>
      <c r="L120" s="56" t="s">
        <v>727</v>
      </c>
      <c r="M120" s="80">
        <f>IFERROR(VLOOKUP(L120,'Lookup Data'!A:B,2,),"")</f>
        <v>10170625</v>
      </c>
      <c r="N120" s="53"/>
      <c r="O120" s="80" t="str">
        <f>IFERROR(VLOOKUP(L120,'Lookup Data'!A:D,3,FALSE),"")</f>
        <v>Electrical and Computer Engineering</v>
      </c>
      <c r="P120" s="78"/>
      <c r="Q120" s="56"/>
      <c r="R120" s="53"/>
      <c r="S120" s="53"/>
      <c r="T120" s="53"/>
      <c r="U120" s="53"/>
      <c r="V120" s="54"/>
      <c r="W120" s="53"/>
      <c r="X120" s="53"/>
      <c r="Y120" s="53"/>
      <c r="Z120" s="53"/>
      <c r="AA120" s="56" t="s">
        <v>769</v>
      </c>
      <c r="AB120" s="80">
        <f>IFERROR(VLOOKUP(AA120,'Lookup Data'!A:B,2,),"")</f>
        <v>10194418</v>
      </c>
      <c r="AC120" s="81" t="str">
        <f>IFERROR(VLOOKUP(AA120,'Lookup Data'!A:D,3,),"")</f>
        <v>Computer Science and Software Engineering</v>
      </c>
      <c r="AD120" s="53"/>
      <c r="AE120" s="56" t="s">
        <v>726</v>
      </c>
      <c r="AF120" s="80">
        <f>IFERROR(VLOOKUP(AE120,'Lookup Data'!A:D,2,),"")</f>
        <v>10136995</v>
      </c>
      <c r="AG120" s="80" t="str">
        <f>IFERROR(VLOOKUP(AE120,'Lookup Data'!A:D,3,),"")</f>
        <v>Electrical and Computer Engineering</v>
      </c>
      <c r="AH120" s="53"/>
      <c r="AI120" s="56" t="s">
        <v>81</v>
      </c>
      <c r="AJ120" s="80">
        <f>IFERROR(VLOOKUP(AI120,'Lookup Data'!A:D,2,),"")</f>
        <v>22854988</v>
      </c>
      <c r="AK120" s="80" t="str">
        <f>IFERROR(VLOOKUP(AI120,'Lookup Data'!A:D,3,),"")</f>
        <v>Electrical and Computer Engineering</v>
      </c>
      <c r="AL120" s="53"/>
      <c r="AM120" s="56"/>
      <c r="AN120" s="53"/>
      <c r="AO120" s="53"/>
      <c r="AP120" s="53"/>
      <c r="AQ120" s="82" t="s">
        <v>1096</v>
      </c>
      <c r="AR120" s="56" t="s">
        <v>1097</v>
      </c>
      <c r="AS120" s="56"/>
      <c r="AT120" s="56" t="s">
        <v>1098</v>
      </c>
      <c r="AU120" s="53"/>
      <c r="AV120" s="53"/>
      <c r="AW120" s="53"/>
      <c r="AX120" s="113" t="s">
        <v>85</v>
      </c>
      <c r="AY120" s="53"/>
      <c r="AZ120" s="116" t="str">
        <f>IFERROR(IF(VLOOKUP(AX120,'Lookup Data'!I$2:K$29,3,TRUE)="","",VLOOKUP(AX120,'Lookup Data'!I$2:K$29,3,TRUE)),"")</f>
        <v>Jun Cai</v>
      </c>
      <c r="BA120" s="53"/>
      <c r="BB120" s="116" t="str">
        <f>IFERROR(IF(VLOOKUP(AX120,'Lookup Data'!I$2:L$29,4,TRUE)="","",VLOOKUP(AX120,'Lookup Data'!I$2:L$29,4,TRUE)),"")</f>
        <v>Gina Cody School of Engineering and Computer Science</v>
      </c>
      <c r="BC120" s="116" t="str">
        <f ca="1">IFERROR(VLOOKUP(BB120,'Lookup Data'!F$2:'Lookup Data'!F$6:G717,2,),"")</f>
        <v>Mourad Debbabi</v>
      </c>
      <c r="BD120" s="103">
        <f>(E120-7)</f>
        <v>45664</v>
      </c>
      <c r="BE120" s="53"/>
    </row>
    <row r="121" spans="1:57" ht="15" customHeight="1">
      <c r="A121" s="15">
        <v>26957250</v>
      </c>
      <c r="B121" s="15" t="s">
        <v>1099</v>
      </c>
      <c r="C121" s="15" t="s">
        <v>1100</v>
      </c>
      <c r="D121" s="15" t="s">
        <v>167</v>
      </c>
      <c r="E121" s="18">
        <v>45671</v>
      </c>
      <c r="F121" s="19">
        <v>0.375</v>
      </c>
      <c r="G121" s="15" t="s">
        <v>181</v>
      </c>
      <c r="H121" s="56" t="s">
        <v>1101</v>
      </c>
      <c r="I121" s="80">
        <f>IFERROR(VLOOKUP(H121,'Lookup Data'!A:D,2,FALSE),"")</f>
        <v>25103134</v>
      </c>
      <c r="J121" s="81" t="str">
        <f>IFERROR(VLOOKUP(H121,'Lookup Data'!A:D,3,FALSE),"")</f>
        <v>Building, Civil and Environmental Engineering</v>
      </c>
      <c r="K121" s="53"/>
      <c r="L121" s="56" t="s">
        <v>1102</v>
      </c>
      <c r="M121" s="80">
        <f>IFERROR(VLOOKUP(L121,'Lookup Data'!A:B,2,),"")</f>
        <v>10184321</v>
      </c>
      <c r="N121" s="53"/>
      <c r="O121" s="80" t="str">
        <f>IFERROR(VLOOKUP(L121,'Lookup Data'!A:D,3,FALSE),"")</f>
        <v>Concordia Institute for Information and Systems Engineering</v>
      </c>
      <c r="P121" s="78"/>
      <c r="Q121" s="56" t="s">
        <v>1103</v>
      </c>
      <c r="R121" s="80">
        <f>IFERROR(VLOOKUP(Q121,'Lookup Data'!A:D,2,FALSE),"")</f>
        <v>23861066</v>
      </c>
      <c r="S121" s="53"/>
      <c r="T121" s="80" t="str">
        <f>IFERROR(VLOOKUP(Q121,'Lookup Data'!A:D,3,FALSE),"")</f>
        <v>Concordia Institute for Information and Systems Engineering</v>
      </c>
      <c r="U121" s="53"/>
      <c r="V121" s="54"/>
      <c r="W121" s="53"/>
      <c r="X121" s="53"/>
      <c r="Y121" s="53"/>
      <c r="Z121" s="53"/>
      <c r="AA121" s="56" t="s">
        <v>549</v>
      </c>
      <c r="AB121" s="80">
        <f>IFERROR(VLOOKUP(AA121,'Lookup Data'!A:B,2,),"")</f>
        <v>10189431</v>
      </c>
      <c r="AC121" s="81" t="str">
        <f>IFERROR(VLOOKUP(AA121,'Lookup Data'!A:D,3,),"")</f>
        <v>Building, Civil and Environmental Engineering</v>
      </c>
      <c r="AD121" s="53"/>
      <c r="AE121" s="56" t="s">
        <v>637</v>
      </c>
      <c r="AF121" s="80">
        <f>IFERROR(VLOOKUP(AE121,'Lookup Data'!A:D,2,),"")</f>
        <v>10141439</v>
      </c>
      <c r="AG121" s="80" t="str">
        <f>IFERROR(VLOOKUP(AE121,'Lookup Data'!A:D,3,),"")</f>
        <v>Concordia Institute for Information and Systems Engineering</v>
      </c>
      <c r="AH121" s="53"/>
      <c r="AI121" s="56" t="s">
        <v>847</v>
      </c>
      <c r="AJ121" s="80">
        <f>IFERROR(VLOOKUP(AI121,'Lookup Data'!A:D,2,),"")</f>
        <v>29719482</v>
      </c>
      <c r="AK121" s="80" t="str">
        <f>IFERROR(VLOOKUP(AI121,'Lookup Data'!A:D,3,),"")</f>
        <v>Concordia Institute for Information and Systems Engineering</v>
      </c>
      <c r="AL121" s="53"/>
      <c r="AM121" s="56"/>
      <c r="AN121" s="53"/>
      <c r="AO121" s="53"/>
      <c r="AP121" s="53"/>
      <c r="AQ121" s="82" t="s">
        <v>1104</v>
      </c>
      <c r="AR121" s="56" t="s">
        <v>1105</v>
      </c>
      <c r="AS121" s="56"/>
      <c r="AT121" s="56" t="s">
        <v>455</v>
      </c>
      <c r="AU121" s="53"/>
      <c r="AV121" s="53"/>
      <c r="AW121" s="53"/>
      <c r="AX121" s="113" t="s">
        <v>646</v>
      </c>
      <c r="AY121" s="53"/>
      <c r="AZ121" s="116" t="str">
        <f>IFERROR(IF(VLOOKUP(AX121,'Lookup Data'!I$2:K$29,3,TRUE)="","",VLOOKUP(AX121,'Lookup Data'!I$2:K$29,3,TRUE)),"")</f>
        <v>Farnoosh Naderkhani</v>
      </c>
      <c r="BA121" s="53"/>
      <c r="BB121" s="116" t="str">
        <f>IFERROR(IF(VLOOKUP(AX121,'Lookup Data'!I$2:L$29,4,TRUE)="","",VLOOKUP(AX121,'Lookup Data'!I$2:L$29,4,TRUE)),"")</f>
        <v>Gina Cody School of Engineering and Computer Science</v>
      </c>
      <c r="BC121" s="116" t="str">
        <f ca="1">IFERROR(VLOOKUP(BB121,'Lookup Data'!F$2:'Lookup Data'!F$6:G718,2,),"")</f>
        <v>Mourad Debbabi</v>
      </c>
      <c r="BD121" s="103">
        <f>(E121-7)</f>
        <v>45664</v>
      </c>
      <c r="BE121" s="53"/>
    </row>
    <row r="122" spans="1:57" ht="15" customHeight="1">
      <c r="A122" s="59">
        <v>40119413</v>
      </c>
      <c r="B122" s="59" t="s">
        <v>1106</v>
      </c>
      <c r="C122" s="59" t="s">
        <v>1107</v>
      </c>
      <c r="D122" s="59" t="s">
        <v>70</v>
      </c>
      <c r="E122" s="65">
        <v>45665</v>
      </c>
      <c r="F122" s="66">
        <v>0.54166666666666663</v>
      </c>
      <c r="G122" s="59" t="s">
        <v>1005</v>
      </c>
      <c r="H122" s="56" t="s">
        <v>379</v>
      </c>
      <c r="I122" s="80">
        <f>IFERROR(VLOOKUP(H122,'Lookup Data'!A:D,2,FALSE),"")</f>
        <v>20942642</v>
      </c>
      <c r="J122" s="81" t="str">
        <f>IFERROR(VLOOKUP(H122,'Lookup Data'!A:D,3,FALSE),"")</f>
        <v>Chemistry and Biochemistry</v>
      </c>
      <c r="K122" s="53"/>
      <c r="L122" s="56" t="s">
        <v>1108</v>
      </c>
      <c r="M122" s="80">
        <f>IFERROR(VLOOKUP(L122,'Lookup Data'!A:B,2,),"")</f>
        <v>10178752</v>
      </c>
      <c r="N122" s="53"/>
      <c r="O122" s="80" t="str">
        <f>IFERROR(VLOOKUP(L122,'Lookup Data'!A:D,3,FALSE),"")</f>
        <v>Biology</v>
      </c>
      <c r="P122" s="78"/>
      <c r="Q122" s="56"/>
      <c r="R122" s="53"/>
      <c r="S122" s="53"/>
      <c r="T122" s="53"/>
      <c r="U122" s="53"/>
      <c r="V122" s="54"/>
      <c r="W122" s="53"/>
      <c r="X122" s="53"/>
      <c r="Y122" s="53"/>
      <c r="Z122" s="53"/>
      <c r="AA122" s="56" t="s">
        <v>1109</v>
      </c>
      <c r="AB122" s="80">
        <f>IFERROR(VLOOKUP(AA122,'Lookup Data'!A:B,2,),"")</f>
        <v>26722229</v>
      </c>
      <c r="AC122" s="81" t="str">
        <f>IFERROR(VLOOKUP(AA122,'Lookup Data'!A:D,3,),"")</f>
        <v>Biology</v>
      </c>
      <c r="AD122" s="53"/>
      <c r="AE122" s="56" t="s">
        <v>1110</v>
      </c>
      <c r="AF122" s="80">
        <f>IFERROR(VLOOKUP(AE122,'Lookup Data'!A:D,2,),"")</f>
        <v>10069752</v>
      </c>
      <c r="AG122" s="80" t="str">
        <f>IFERROR(VLOOKUP(AE122,'Lookup Data'!A:D,3,),"")</f>
        <v>Biology</v>
      </c>
      <c r="AH122" s="53"/>
      <c r="AI122" s="56" t="s">
        <v>72</v>
      </c>
      <c r="AJ122" s="80">
        <f>IFERROR(VLOOKUP(AI122,'Lookup Data'!A:D,2,),"")</f>
        <v>10114648</v>
      </c>
      <c r="AK122" s="80" t="str">
        <f>IFERROR(VLOOKUP(AI122,'Lookup Data'!A:D,3,),"")</f>
        <v>Biology</v>
      </c>
      <c r="AL122" s="53"/>
      <c r="AM122" s="56"/>
      <c r="AN122" s="53"/>
      <c r="AO122" s="53"/>
      <c r="AP122" s="53"/>
      <c r="AQ122" s="82" t="s">
        <v>1111</v>
      </c>
      <c r="AR122" s="56" t="s">
        <v>1112</v>
      </c>
      <c r="AS122" s="56"/>
      <c r="AT122" s="56" t="s">
        <v>1113</v>
      </c>
      <c r="AU122" s="53"/>
      <c r="AV122" s="53"/>
      <c r="AW122" s="53"/>
      <c r="AX122" s="113" t="s">
        <v>70</v>
      </c>
      <c r="AY122" s="53"/>
      <c r="AZ122" s="116" t="str">
        <f>IFERROR(IF(VLOOKUP(AX122,'Lookup Data'!I$2:K$29,3,TRUE)="","",VLOOKUP(AX122,'Lookup Data'!I$2:K$29,3,TRUE)),"")</f>
        <v>Robert Weladji</v>
      </c>
      <c r="BA122" s="53"/>
      <c r="BB122" s="116" t="str">
        <f>IFERROR(IF(VLOOKUP(AX122,'Lookup Data'!I$2:L$29,4,TRUE)="","",VLOOKUP(AX122,'Lookup Data'!I$2:L$29,4,TRUE)),"")</f>
        <v>Faculty of Arts and Science</v>
      </c>
      <c r="BC122" s="116" t="str">
        <f ca="1">IFERROR(VLOOKUP(BB122,'Lookup Data'!F$2:'Lookup Data'!F$6:G719,2,),"")</f>
        <v>Pascale Sicotte</v>
      </c>
      <c r="BD122" s="103">
        <f>(E122-7)</f>
        <v>45658</v>
      </c>
      <c r="BE122" s="53"/>
    </row>
    <row r="123" spans="1:57" ht="15" customHeight="1">
      <c r="A123" s="15">
        <v>24102770</v>
      </c>
      <c r="B123" s="15" t="s">
        <v>1114</v>
      </c>
      <c r="C123" s="16" t="s">
        <v>1115</v>
      </c>
      <c r="D123" s="15" t="s">
        <v>356</v>
      </c>
      <c r="E123" s="18">
        <v>45681</v>
      </c>
      <c r="F123" s="19">
        <v>0.45833333333333331</v>
      </c>
      <c r="G123" s="15" t="s">
        <v>1116</v>
      </c>
      <c r="H123" s="56" t="s">
        <v>212</v>
      </c>
      <c r="I123" s="80">
        <f>IFERROR(VLOOKUP(H123,'Lookup Data'!A:D,2,FALSE),"")</f>
        <v>20986127</v>
      </c>
      <c r="J123" s="81" t="str">
        <f>IFERROR(VLOOKUP(H123,'Lookup Data'!A:D,3,FALSE),"")</f>
        <v>Art Education</v>
      </c>
      <c r="K123" s="53"/>
      <c r="L123" s="56" t="s">
        <v>687</v>
      </c>
      <c r="M123" s="80">
        <f>IFERROR(VLOOKUP(L123,'Lookup Data'!A:B,2,),"")</f>
        <v>28535884</v>
      </c>
      <c r="N123" s="53"/>
      <c r="O123" s="80" t="str">
        <f>IFERROR(VLOOKUP(L123,'Lookup Data'!A:D,3,FALSE),"")</f>
        <v>Education</v>
      </c>
      <c r="P123" s="78"/>
      <c r="Q123" s="56"/>
      <c r="R123" s="53"/>
      <c r="S123" s="53"/>
      <c r="T123" s="53"/>
      <c r="U123" s="53"/>
      <c r="V123" s="54"/>
      <c r="W123" s="53"/>
      <c r="X123" s="53"/>
      <c r="Y123" s="53"/>
      <c r="Z123" s="53"/>
      <c r="AA123" s="56" t="s">
        <v>689</v>
      </c>
      <c r="AB123" s="80">
        <f>IFERROR(VLOOKUP(AA123,'Lookup Data'!A:B,2,),"")</f>
        <v>22105195</v>
      </c>
      <c r="AC123" s="81" t="str">
        <f>IFERROR(VLOOKUP(AA123,'Lookup Data'!A:D,3,),"")</f>
        <v>Education</v>
      </c>
      <c r="AD123" s="53"/>
      <c r="AE123" s="56" t="s">
        <v>1117</v>
      </c>
      <c r="AF123" s="80">
        <f>IFERROR(VLOOKUP(AE123,'Lookup Data'!A:D,2,),"")</f>
        <v>10058467</v>
      </c>
      <c r="AG123" s="80" t="str">
        <f>IFERROR(VLOOKUP(AE123,'Lookup Data'!A:D,3,),"")</f>
        <v>Education</v>
      </c>
      <c r="AH123" s="53"/>
      <c r="AI123" s="56" t="s">
        <v>688</v>
      </c>
      <c r="AJ123" s="80">
        <f>IFERROR(VLOOKUP(AI123,'Lookup Data'!A:D,2,),"")</f>
        <v>27680716</v>
      </c>
      <c r="AK123" s="80" t="str">
        <f>IFERROR(VLOOKUP(AI123,'Lookup Data'!A:D,3,),"")</f>
        <v>Education</v>
      </c>
      <c r="AL123" s="53"/>
      <c r="AM123" s="56"/>
      <c r="AN123" s="53"/>
      <c r="AO123" s="53"/>
      <c r="AP123" s="53"/>
      <c r="AQ123" s="82" t="s">
        <v>1118</v>
      </c>
      <c r="AR123" s="56" t="s">
        <v>321</v>
      </c>
      <c r="AS123" s="56"/>
      <c r="AT123" s="56" t="s">
        <v>1119</v>
      </c>
      <c r="AU123" s="53"/>
      <c r="AV123" s="53"/>
      <c r="AW123" s="53"/>
      <c r="AX123" s="113" t="s">
        <v>321</v>
      </c>
      <c r="AY123" s="53"/>
      <c r="AZ123" s="116" t="str">
        <f>IFERROR(IF(VLOOKUP(AX123,'Lookup Data'!I$2:K$29,3,TRUE)="","",VLOOKUP(AX123,'Lookup Data'!I$2:K$29,3,TRUE)),"")</f>
        <v>Walcir Cardoso</v>
      </c>
      <c r="BA123" s="53"/>
      <c r="BB123" s="116" t="str">
        <f>IFERROR(IF(VLOOKUP(AX123,'Lookup Data'!I$2:L$29,4,TRUE)="","",VLOOKUP(AX123,'Lookup Data'!I$2:L$29,4,TRUE)),"")</f>
        <v>Faculty of Arts and Science</v>
      </c>
      <c r="BC123" s="116" t="str">
        <f ca="1">IFERROR(VLOOKUP(BB123,'Lookup Data'!F$2:'Lookup Data'!F$6:G720,2,),"")</f>
        <v>Pascale Sicotte</v>
      </c>
      <c r="BD123" s="103">
        <f>(E123-7)</f>
        <v>45674</v>
      </c>
      <c r="BE123" s="53"/>
    </row>
    <row r="124" spans="1:57" ht="15" customHeight="1">
      <c r="A124" s="16">
        <v>40048471</v>
      </c>
      <c r="B124" s="16" t="s">
        <v>1120</v>
      </c>
      <c r="C124" s="15" t="s">
        <v>1121</v>
      </c>
      <c r="D124" s="16" t="s">
        <v>928</v>
      </c>
      <c r="E124" s="69">
        <v>45681</v>
      </c>
      <c r="F124" s="20">
        <v>0.39583333333333331</v>
      </c>
      <c r="G124" s="16" t="s">
        <v>1122</v>
      </c>
      <c r="H124" s="56" t="s">
        <v>1123</v>
      </c>
      <c r="I124" s="80" t="str">
        <f>IFERROR(VLOOKUP(H124,'Lookup Data'!A:D,2,FALSE),"")</f>
        <v/>
      </c>
      <c r="J124" s="81" t="s">
        <v>1124</v>
      </c>
      <c r="K124" s="53"/>
      <c r="L124" s="56" t="s">
        <v>525</v>
      </c>
      <c r="M124" s="80">
        <f>IFERROR(VLOOKUP(L124,'Lookup Data'!A:B,2,),"")</f>
        <v>10136999</v>
      </c>
      <c r="N124" s="53"/>
      <c r="O124" s="80" t="str">
        <f>IFERROR(VLOOKUP(L124,'Lookup Data'!A:D,3,FALSE),"")</f>
        <v>Mathematics and Statistics</v>
      </c>
      <c r="P124" s="78"/>
      <c r="Q124" s="56"/>
      <c r="R124" s="53"/>
      <c r="S124" s="53"/>
      <c r="T124" s="53"/>
      <c r="U124" s="53"/>
      <c r="V124" s="54"/>
      <c r="W124" s="53"/>
      <c r="X124" s="53"/>
      <c r="Y124" s="53"/>
      <c r="Z124" s="53"/>
      <c r="AA124" s="56" t="s">
        <v>1125</v>
      </c>
      <c r="AB124" s="80">
        <f>IFERROR(VLOOKUP(AA124,'Lookup Data'!A:B,2,),"")</f>
        <v>10119923</v>
      </c>
      <c r="AC124" s="81" t="str">
        <f>IFERROR(VLOOKUP(AA124,'Lookup Data'!A:D,3,),"")</f>
        <v>Mathematics and Statistics</v>
      </c>
      <c r="AD124" s="53"/>
      <c r="AE124" s="56" t="s">
        <v>1126</v>
      </c>
      <c r="AF124" s="80">
        <f>IFERROR(VLOOKUP(AE124,'Lookup Data'!A:D,2,),"")</f>
        <v>10189326</v>
      </c>
      <c r="AG124" s="80" t="str">
        <f>IFERROR(VLOOKUP(AE124,'Lookup Data'!A:D,3,),"")</f>
        <v>Mathematics and Statistics</v>
      </c>
      <c r="AH124" s="53"/>
      <c r="AI124" s="56" t="s">
        <v>607</v>
      </c>
      <c r="AJ124" s="80">
        <f>IFERROR(VLOOKUP(AI124,'Lookup Data'!A:D,2,),"")</f>
        <v>10212009</v>
      </c>
      <c r="AK124" s="80" t="str">
        <f>IFERROR(VLOOKUP(AI124,'Lookup Data'!A:D,3,),"")</f>
        <v>Mathematics and Statistics</v>
      </c>
      <c r="AL124" s="53"/>
      <c r="AM124" s="56"/>
      <c r="AN124" s="53"/>
      <c r="AO124" s="53"/>
      <c r="AP124" s="53"/>
      <c r="AQ124" s="82" t="s">
        <v>1127</v>
      </c>
      <c r="AR124" s="56" t="s">
        <v>241</v>
      </c>
      <c r="AS124" s="56"/>
      <c r="AT124" s="56" t="s">
        <v>1128</v>
      </c>
      <c r="AU124" s="53"/>
      <c r="AV124" s="53"/>
      <c r="AW124" s="53"/>
      <c r="AX124" s="113" t="s">
        <v>241</v>
      </c>
      <c r="AY124" s="53"/>
      <c r="AZ124" s="116" t="str">
        <f>IFERROR(IF(VLOOKUP(AX124,'Lookup Data'!I$2:K$29,3,TRUE)="","",VLOOKUP(AX124,'Lookup Data'!I$2:K$29,3,TRUE)),"")</f>
        <v>Lea Popovic</v>
      </c>
      <c r="BA124" s="53"/>
      <c r="BB124" s="116" t="str">
        <f>IFERROR(IF(VLOOKUP(AX124,'Lookup Data'!I$2:L$29,4,TRUE)="","",VLOOKUP(AX124,'Lookup Data'!I$2:L$29,4,TRUE)),"")</f>
        <v>Faculty of Arts and Science</v>
      </c>
      <c r="BC124" s="116" t="str">
        <f ca="1">IFERROR(VLOOKUP(BB124,'Lookup Data'!F$2:'Lookup Data'!F$6:G721,2,),"")</f>
        <v>Pascale Sicotte</v>
      </c>
      <c r="BD124" s="103">
        <f>(E124-7)</f>
        <v>45674</v>
      </c>
      <c r="BE124" s="53"/>
    </row>
    <row r="125" spans="1:57" ht="15" customHeight="1">
      <c r="A125" s="16">
        <v>40112971</v>
      </c>
      <c r="B125" s="15" t="s">
        <v>1129</v>
      </c>
      <c r="C125" s="15" t="s">
        <v>1130</v>
      </c>
      <c r="D125" s="16" t="s">
        <v>141</v>
      </c>
      <c r="E125" s="69">
        <v>45679</v>
      </c>
      <c r="F125" s="20">
        <v>0.54166666666666663</v>
      </c>
      <c r="G125" s="59" t="s">
        <v>1131</v>
      </c>
      <c r="H125" s="56" t="s">
        <v>795</v>
      </c>
      <c r="I125" s="80">
        <f>IFERROR(VLOOKUP(H125,'Lookup Data'!A:D,2,FALSE),"")</f>
        <v>28389829</v>
      </c>
      <c r="J125" s="81" t="str">
        <f>IFERROR(VLOOKUP(H125,'Lookup Data'!A:D,3,FALSE),"")</f>
        <v>Electrical and Computer Engineering</v>
      </c>
      <c r="K125" s="53"/>
      <c r="L125" s="56" t="s">
        <v>1132</v>
      </c>
      <c r="M125" s="80">
        <f>IFERROR(VLOOKUP(L125,'Lookup Data'!A:B,2,),"")</f>
        <v>10133369</v>
      </c>
      <c r="N125" s="53"/>
      <c r="O125" s="80" t="str">
        <f>IFERROR(VLOOKUP(L125,'Lookup Data'!A:D,3,FALSE),"")</f>
        <v>Building, Civil and Environmental Engineering</v>
      </c>
      <c r="P125" s="78"/>
      <c r="Q125" s="56" t="s">
        <v>1133</v>
      </c>
      <c r="R125" s="53"/>
      <c r="S125" s="53"/>
      <c r="T125" s="53" t="s">
        <v>1134</v>
      </c>
      <c r="U125" s="53"/>
      <c r="V125" s="54"/>
      <c r="W125" s="53"/>
      <c r="X125" s="53"/>
      <c r="Y125" s="53"/>
      <c r="Z125" s="53"/>
      <c r="AA125" s="56" t="s">
        <v>1135</v>
      </c>
      <c r="AB125" s="80">
        <f>IFERROR(VLOOKUP(AA125,'Lookup Data'!A:B,2,),"")</f>
        <v>20522120</v>
      </c>
      <c r="AC125" s="81" t="str">
        <f>IFERROR(VLOOKUP(AA125,'Lookup Data'!A:D,3,),"")</f>
        <v>Mechanical, Industrial and Aerospace Engineering</v>
      </c>
      <c r="AD125" s="53"/>
      <c r="AE125" s="56" t="s">
        <v>639</v>
      </c>
      <c r="AF125" s="80">
        <f>IFERROR(VLOOKUP(AE125,'Lookup Data'!A:D,2,),"")</f>
        <v>25093899</v>
      </c>
      <c r="AG125" s="80" t="str">
        <f>IFERROR(VLOOKUP(AE125,'Lookup Data'!A:D,3,),"")</f>
        <v>Building, Civil and Environmental Engineering</v>
      </c>
      <c r="AH125" s="53"/>
      <c r="AI125" s="56" t="s">
        <v>162</v>
      </c>
      <c r="AJ125" s="80">
        <f>IFERROR(VLOOKUP(AI125,'Lookup Data'!A:D,2,),"")</f>
        <v>10189472</v>
      </c>
      <c r="AK125" s="80" t="str">
        <f>IFERROR(VLOOKUP(AI125,'Lookup Data'!A:D,3,),"")</f>
        <v>Building, Civil and Environmental Engineering</v>
      </c>
      <c r="AL125" s="53"/>
      <c r="AM125" s="56"/>
      <c r="AN125" s="53"/>
      <c r="AO125" s="53"/>
      <c r="AP125" s="53"/>
      <c r="AQ125" s="82" t="s">
        <v>1136</v>
      </c>
      <c r="AR125" s="56" t="s">
        <v>1137</v>
      </c>
      <c r="AS125" s="56"/>
      <c r="AT125" s="56" t="s">
        <v>1138</v>
      </c>
      <c r="AU125" s="53"/>
      <c r="AV125" s="53"/>
      <c r="AW125" s="53"/>
      <c r="AX125" s="113" t="s">
        <v>677</v>
      </c>
      <c r="AY125" s="53"/>
      <c r="AZ125" s="116" t="s">
        <v>1139</v>
      </c>
      <c r="BA125" s="53"/>
      <c r="BB125" s="116" t="str">
        <f>IFERROR(IF(VLOOKUP(AX125,'Lookup Data'!I$2:L$29,4,TRUE)="","",VLOOKUP(AX125,'Lookup Data'!I$2:L$29,4,TRUE)),"")</f>
        <v>Gina Cody School of Engineering and Computer Science</v>
      </c>
      <c r="BC125" s="116" t="str">
        <f ca="1">IFERROR(VLOOKUP(BB125,'Lookup Data'!F$2:'Lookup Data'!F$6:G722,2,),"")</f>
        <v>Mourad Debbabi</v>
      </c>
      <c r="BD125" s="103">
        <f>(E125-7)</f>
        <v>45672</v>
      </c>
      <c r="BE125" s="53"/>
    </row>
    <row r="126" spans="1:57" ht="15" customHeight="1">
      <c r="A126" s="15">
        <v>40155166</v>
      </c>
      <c r="B126" s="15" t="s">
        <v>1140</v>
      </c>
      <c r="C126" s="18" t="s">
        <v>1141</v>
      </c>
      <c r="D126" s="15" t="s">
        <v>424</v>
      </c>
      <c r="E126" s="18">
        <v>45679</v>
      </c>
      <c r="F126" s="19">
        <v>0.375</v>
      </c>
      <c r="G126" s="15" t="s">
        <v>253</v>
      </c>
      <c r="H126" s="56" t="s">
        <v>835</v>
      </c>
      <c r="I126" s="80">
        <f>IFERROR(VLOOKUP(H126,'Lookup Data'!A:D,2,FALSE),"")</f>
        <v>26691072</v>
      </c>
      <c r="J126" s="81" t="str">
        <f>IFERROR(VLOOKUP(H126,'Lookup Data'!A:D,3,FALSE),"")</f>
        <v>Building, Civil and Environmental Engineering</v>
      </c>
      <c r="K126" s="53"/>
      <c r="L126" s="56" t="s">
        <v>427</v>
      </c>
      <c r="M126" s="80">
        <f>IFERROR(VLOOKUP(L126,'Lookup Data'!A:B,2,),"")</f>
        <v>10189418</v>
      </c>
      <c r="N126" s="53"/>
      <c r="O126" s="80" t="str">
        <f>IFERROR(VLOOKUP(L126,'Lookup Data'!A:D,3,FALSE),"")</f>
        <v>Computer Science and Software Engineering</v>
      </c>
      <c r="P126" s="78"/>
      <c r="Q126" s="56" t="s">
        <v>1142</v>
      </c>
      <c r="R126" s="53"/>
      <c r="S126" s="53"/>
      <c r="T126" s="53" t="s">
        <v>1143</v>
      </c>
      <c r="U126" s="53"/>
      <c r="V126" s="54"/>
      <c r="W126" s="53"/>
      <c r="X126" s="53"/>
      <c r="Y126" s="53"/>
      <c r="Z126" s="53"/>
      <c r="AA126" s="56" t="s">
        <v>637</v>
      </c>
      <c r="AB126" s="80">
        <f>IFERROR(VLOOKUP(AA126,'Lookup Data'!A:B,2,),"")</f>
        <v>10141439</v>
      </c>
      <c r="AC126" s="81" t="str">
        <f>IFERROR(VLOOKUP(AA126,'Lookup Data'!A:D,3,),"")</f>
        <v>Concordia Institute for Information and Systems Engineering</v>
      </c>
      <c r="AD126" s="53"/>
      <c r="AE126" s="56" t="s">
        <v>875</v>
      </c>
      <c r="AF126" s="80">
        <f>IFERROR(VLOOKUP(AE126,'Lookup Data'!A:D,2,),"")</f>
        <v>40040507</v>
      </c>
      <c r="AG126" s="80" t="str">
        <f>IFERROR(VLOOKUP(AE126,'Lookup Data'!A:D,3,),"")</f>
        <v>Computer Science and Software Engineering</v>
      </c>
      <c r="AH126" s="53"/>
      <c r="AI126" s="56" t="s">
        <v>293</v>
      </c>
      <c r="AJ126" s="80">
        <f>IFERROR(VLOOKUP(AI126,'Lookup Data'!A:D,2,),"")</f>
        <v>10184297</v>
      </c>
      <c r="AK126" s="80" t="str">
        <f>IFERROR(VLOOKUP(AI126,'Lookup Data'!A:D,3,),"")</f>
        <v>Computer Science and Software Engineering</v>
      </c>
      <c r="AL126" s="53"/>
      <c r="AM126" s="56"/>
      <c r="AN126" s="53"/>
      <c r="AO126" s="53"/>
      <c r="AP126" s="53"/>
      <c r="AQ126" s="82" t="s">
        <v>1144</v>
      </c>
      <c r="AR126" s="56" t="s">
        <v>1145</v>
      </c>
      <c r="AS126" s="56"/>
      <c r="AT126" s="56" t="s">
        <v>1146</v>
      </c>
      <c r="AU126" s="53"/>
      <c r="AV126" s="53"/>
      <c r="AW126" s="53"/>
      <c r="AX126" s="113" t="s">
        <v>725</v>
      </c>
      <c r="AY126" s="53"/>
      <c r="AZ126" s="116" t="str">
        <f>IFERROR(IF(VLOOKUP(AX126,'Lookup Data'!I$2:K$29,3,TRUE)="","",VLOOKUP(AX126,'Lookup Data'!I$2:K$29,3,TRUE)),"")</f>
        <v xml:space="preserve">Sabine Bergler </v>
      </c>
      <c r="BA126" s="53"/>
      <c r="BB126" s="116" t="str">
        <f>IFERROR(IF(VLOOKUP(AX126,'Lookup Data'!I$2:L$29,4,TRUE)="","",VLOOKUP(AX126,'Lookup Data'!I$2:L$29,4,TRUE)),"")</f>
        <v>Gina Cody School of Engineering and Computer Science</v>
      </c>
      <c r="BC126" s="116" t="str">
        <f ca="1">IFERROR(VLOOKUP(BB126,'Lookup Data'!F$2:'Lookup Data'!F$6:G723,2,),"")</f>
        <v>Mourad Debbabi</v>
      </c>
      <c r="BD126" s="103">
        <f>(E126-7)</f>
        <v>45672</v>
      </c>
      <c r="BE126" s="53"/>
    </row>
    <row r="127" spans="1:57" ht="15" customHeight="1">
      <c r="A127" s="59">
        <v>40162030</v>
      </c>
      <c r="B127" s="59" t="s">
        <v>1147</v>
      </c>
      <c r="C127" s="59" t="s">
        <v>1148</v>
      </c>
      <c r="D127" s="15" t="s">
        <v>167</v>
      </c>
      <c r="E127" s="65">
        <v>45694</v>
      </c>
      <c r="F127" s="68">
        <v>0.41666666666666669</v>
      </c>
      <c r="G127" s="59" t="s">
        <v>1149</v>
      </c>
      <c r="H127" s="56" t="s">
        <v>155</v>
      </c>
      <c r="I127" s="80">
        <f>IFERROR(VLOOKUP(H127,'Lookup Data'!A:D,2,FALSE),"")</f>
        <v>40043026</v>
      </c>
      <c r="J127" s="81" t="str">
        <f>IFERROR(VLOOKUP(H127,'Lookup Data'!A:D,3,FALSE),"")</f>
        <v>Concordia Institute for Information and Systems Engineering</v>
      </c>
      <c r="K127" s="53"/>
      <c r="L127" s="56" t="s">
        <v>1150</v>
      </c>
      <c r="M127" s="80">
        <f>IFERROR(VLOOKUP(L127,'Lookup Data'!A:B,2,),"")</f>
        <v>10164822</v>
      </c>
      <c r="N127" s="53"/>
      <c r="O127" s="80" t="str">
        <f>IFERROR(VLOOKUP(L127,'Lookup Data'!A:D,3,FALSE),"")</f>
        <v>Concordia Institute for Information and Systems Engineering</v>
      </c>
      <c r="P127" s="78"/>
      <c r="Q127" s="56"/>
      <c r="R127" s="53"/>
      <c r="S127" s="53"/>
      <c r="T127" s="53"/>
      <c r="U127" s="53"/>
      <c r="V127" s="54"/>
      <c r="W127" s="53"/>
      <c r="X127" s="53"/>
      <c r="Y127" s="53"/>
      <c r="Z127" s="53"/>
      <c r="AA127" s="56" t="s">
        <v>342</v>
      </c>
      <c r="AB127" s="80">
        <f>IFERROR(VLOOKUP(AA127,'Lookup Data'!A:B,2,),"")</f>
        <v>10194592</v>
      </c>
      <c r="AC127" s="81" t="str">
        <f>IFERROR(VLOOKUP(AA127,'Lookup Data'!A:D,3,),"")</f>
        <v>Concordia Institute for Information and Systems Engineering</v>
      </c>
      <c r="AD127" s="53"/>
      <c r="AE127" s="56" t="s">
        <v>1151</v>
      </c>
      <c r="AF127" s="80">
        <f>IFERROR(VLOOKUP(AE127,'Lookup Data'!A:D,2,),"")</f>
        <v>10173659</v>
      </c>
      <c r="AG127" s="80" t="str">
        <f>IFERROR(VLOOKUP(AE127,'Lookup Data'!A:D,3,),"")</f>
        <v>Concordia Institute for Information and Systems Engineering</v>
      </c>
      <c r="AH127" s="53"/>
      <c r="AI127" s="56" t="s">
        <v>168</v>
      </c>
      <c r="AJ127" s="80">
        <f>IFERROR(VLOOKUP(AI127,'Lookup Data'!A:D,2,),"")</f>
        <v>10132703</v>
      </c>
      <c r="AK127" s="80" t="str">
        <f>IFERROR(VLOOKUP(AI127,'Lookup Data'!A:D,3,),"")</f>
        <v>Concordia Institute for Information and Systems Engineering</v>
      </c>
      <c r="AL127" s="53"/>
      <c r="AM127" s="56"/>
      <c r="AN127" s="53"/>
      <c r="AO127" s="53"/>
      <c r="AP127" s="53"/>
      <c r="AQ127" s="82" t="s">
        <v>1152</v>
      </c>
      <c r="AR127" s="56" t="s">
        <v>424</v>
      </c>
      <c r="AS127" s="56"/>
      <c r="AT127" s="56" t="s">
        <v>1153</v>
      </c>
      <c r="AU127" s="53"/>
      <c r="AV127" s="53"/>
      <c r="AW127" s="53"/>
      <c r="AX127" s="113" t="s">
        <v>646</v>
      </c>
      <c r="AY127" s="53"/>
      <c r="AZ127" s="116" t="str">
        <f>IFERROR(IF(VLOOKUP(AX127,'Lookup Data'!I$2:K$29,3,TRUE)="","",VLOOKUP(AX127,'Lookup Data'!I$2:K$29,3,TRUE)),"")</f>
        <v>Farnoosh Naderkhani</v>
      </c>
      <c r="BA127" s="53"/>
      <c r="BB127" s="116" t="str">
        <f>IFERROR(IF(VLOOKUP(AX127,'Lookup Data'!I$2:L$29,4,TRUE)="","",VLOOKUP(AX127,'Lookup Data'!I$2:L$29,4,TRUE)),"")</f>
        <v>Gina Cody School of Engineering and Computer Science</v>
      </c>
      <c r="BC127" s="116" t="str">
        <f ca="1">IFERROR(VLOOKUP(BB127,'Lookup Data'!F$2:'Lookup Data'!F$6:G724,2,),"")</f>
        <v>Mourad Debbabi</v>
      </c>
      <c r="BD127" s="103">
        <f>(E127-7)</f>
        <v>45687</v>
      </c>
      <c r="BE127" s="53"/>
    </row>
    <row r="128" spans="1:57" ht="15" customHeight="1">
      <c r="A128" s="16">
        <v>40186344</v>
      </c>
      <c r="B128" s="15" t="s">
        <v>1154</v>
      </c>
      <c r="C128" s="15" t="s">
        <v>1155</v>
      </c>
      <c r="D128" s="16" t="s">
        <v>1156</v>
      </c>
      <c r="E128" s="69">
        <v>45674</v>
      </c>
      <c r="F128" s="20">
        <v>0.45833333333333331</v>
      </c>
      <c r="G128" s="59" t="s">
        <v>1157</v>
      </c>
      <c r="H128" s="56" t="s">
        <v>1158</v>
      </c>
      <c r="I128" s="80">
        <f>IFERROR(VLOOKUP(H128,'Lookup Data'!A:D,2,FALSE),"")</f>
        <v>10164895</v>
      </c>
      <c r="J128" s="81" t="str">
        <f>IFERROR(VLOOKUP(H128,'Lookup Data'!A:D,3,FALSE),"")</f>
        <v>Health, Kinesiology and Applied Physiology</v>
      </c>
      <c r="K128" s="53"/>
      <c r="L128" s="56" t="s">
        <v>1159</v>
      </c>
      <c r="M128" s="80">
        <f>IFERROR(VLOOKUP(L128,'Lookup Data'!A:B,2,),"")</f>
        <v>10169194</v>
      </c>
      <c r="N128" s="53"/>
      <c r="O128" s="80" t="str">
        <f>IFERROR(VLOOKUP(L128,'Lookup Data'!A:D,3,FALSE),"")</f>
        <v>Health, Kinesiology and Applied Physiology</v>
      </c>
      <c r="P128" s="78"/>
      <c r="Q128" s="56"/>
      <c r="R128" s="53"/>
      <c r="S128" s="53"/>
      <c r="T128" s="53"/>
      <c r="U128" s="53"/>
      <c r="V128" s="54"/>
      <c r="W128" s="53"/>
      <c r="X128" s="53"/>
      <c r="Y128" s="53"/>
      <c r="Z128" s="53"/>
      <c r="AA128" s="56" t="s">
        <v>1160</v>
      </c>
      <c r="AB128" s="80">
        <f>IFERROR(VLOOKUP(AA128,'Lookup Data'!A:B,2,),"")</f>
        <v>19504415</v>
      </c>
      <c r="AC128" s="81" t="str">
        <f>IFERROR(VLOOKUP(AA128,'Lookup Data'!A:D,3,),"")</f>
        <v>Health, Kinesiology and Applied Physiology</v>
      </c>
      <c r="AD128" s="53"/>
      <c r="AE128" s="56" t="s">
        <v>563</v>
      </c>
      <c r="AF128" s="80">
        <f>IFERROR(VLOOKUP(AE128,'Lookup Data'!A:D,2,),"")</f>
        <v>24922034</v>
      </c>
      <c r="AG128" s="80" t="str">
        <f>IFERROR(VLOOKUP(AE128,'Lookup Data'!A:D,3,),"")</f>
        <v>Health, Kinesiology and Applied Physiology</v>
      </c>
      <c r="AH128" s="53"/>
      <c r="AI128" s="56" t="s">
        <v>1161</v>
      </c>
      <c r="AJ128" s="80" t="str">
        <f>IFERROR(VLOOKUP(AI128,'Lookup Data'!A:D,2,),"")</f>
        <v>N/A</v>
      </c>
      <c r="AK128" s="80" t="str">
        <f>IFERROR(VLOOKUP(AI128,'Lookup Data'!A:D,3,),"")</f>
        <v>Health, Kinesiology &amp; Applied Physiology</v>
      </c>
      <c r="AL128" s="53"/>
      <c r="AM128" s="56"/>
      <c r="AN128" s="53"/>
      <c r="AO128" s="53"/>
      <c r="AP128" s="53"/>
      <c r="AQ128" s="82" t="s">
        <v>1162</v>
      </c>
      <c r="AR128" s="56" t="s">
        <v>1163</v>
      </c>
      <c r="AS128" s="56"/>
      <c r="AT128" s="56" t="s">
        <v>1164</v>
      </c>
      <c r="AU128" s="53"/>
      <c r="AV128" s="53"/>
      <c r="AW128" s="53"/>
      <c r="AX128" s="113" t="s">
        <v>1165</v>
      </c>
      <c r="AY128" s="53"/>
      <c r="AZ128" s="116" t="str">
        <f>IFERROR(IF(VLOOKUP(AX128,'Lookup Data'!I$2:K$29,3,TRUE)="","",VLOOKUP(AX128,'Lookup Data'!I$2:K$29,3,TRUE)),"")</f>
        <v>Maryse Fortin</v>
      </c>
      <c r="BA128" s="53"/>
      <c r="BB128" s="116" t="str">
        <f>IFERROR(IF(VLOOKUP(AX128,'Lookup Data'!I$2:L$29,4,TRUE)="","",VLOOKUP(AX128,'Lookup Data'!I$2:L$29,4,TRUE)),"")</f>
        <v>Faculty of Arts and Science</v>
      </c>
      <c r="BC128" s="116" t="str">
        <f ca="1">IFERROR(VLOOKUP(BB128,'Lookup Data'!F$2:'Lookup Data'!F$6:G725,2,),"")</f>
        <v>Pascale Sicotte</v>
      </c>
      <c r="BD128" s="103">
        <f>(E128-7)</f>
        <v>45667</v>
      </c>
      <c r="BE128" s="53"/>
    </row>
    <row r="129" spans="1:57" ht="15" customHeight="1">
      <c r="A129" s="16">
        <v>40129324</v>
      </c>
      <c r="B129" s="15" t="s">
        <v>1166</v>
      </c>
      <c r="C129" s="15" t="s">
        <v>1167</v>
      </c>
      <c r="D129" s="16" t="s">
        <v>424</v>
      </c>
      <c r="E129" s="69">
        <v>45694</v>
      </c>
      <c r="F129" s="20">
        <v>0.54166666666666663</v>
      </c>
      <c r="G129" s="59" t="s">
        <v>1168</v>
      </c>
      <c r="H129" s="56" t="s">
        <v>162</v>
      </c>
      <c r="I129" s="80">
        <f>IFERROR(VLOOKUP(H129,'Lookup Data'!A:D,2,FALSE),"")</f>
        <v>10189472</v>
      </c>
      <c r="J129" s="81" t="str">
        <f>IFERROR(VLOOKUP(H129,'Lookup Data'!A:D,3,FALSE),"")</f>
        <v>Building, Civil and Environmental Engineering</v>
      </c>
      <c r="K129" s="53"/>
      <c r="L129" s="56" t="s">
        <v>293</v>
      </c>
      <c r="M129" s="80">
        <f>IFERROR(VLOOKUP(L129,'Lookup Data'!A:B,2,),"")</f>
        <v>10184297</v>
      </c>
      <c r="N129" s="53"/>
      <c r="O129" s="80" t="str">
        <f>IFERROR(VLOOKUP(L129,'Lookup Data'!A:D,3,FALSE),"")</f>
        <v>Computer Science and Software Engineering</v>
      </c>
      <c r="P129" s="78"/>
      <c r="Q129" s="56" t="s">
        <v>630</v>
      </c>
      <c r="R129" s="80">
        <f>IFERROR(VLOOKUP(Q129,'Lookup Data'!A:D,2,FALSE),"")</f>
        <v>10204046</v>
      </c>
      <c r="S129" s="53"/>
      <c r="T129" s="80" t="str">
        <f>IFERROR(VLOOKUP(Q129,'Lookup Data'!A:D,3,FALSE),"")</f>
        <v>Building, Civil and Environmental Engineering</v>
      </c>
      <c r="U129" s="53"/>
      <c r="V129" s="54" t="s">
        <v>640</v>
      </c>
      <c r="W129" s="80" t="str">
        <f>IFERROR(VLOOKUP(V129,'Lookup Data'!F:I,2,FALSE),"")</f>
        <v/>
      </c>
      <c r="X129" s="53"/>
      <c r="Y129" s="80" t="s">
        <v>1169</v>
      </c>
      <c r="Z129" s="53"/>
      <c r="AA129" s="56" t="s">
        <v>637</v>
      </c>
      <c r="AB129" s="80">
        <f>IFERROR(VLOOKUP(AA129,'Lookup Data'!A:B,2,),"")</f>
        <v>10141439</v>
      </c>
      <c r="AC129" s="81" t="str">
        <f>IFERROR(VLOOKUP(AA129,'Lookup Data'!A:D,3,),"")</f>
        <v>Concordia Institute for Information and Systems Engineering</v>
      </c>
      <c r="AD129" s="53"/>
      <c r="AE129" s="56" t="s">
        <v>1062</v>
      </c>
      <c r="AF129" s="80">
        <f>IFERROR(VLOOKUP(AE129,'Lookup Data'!A:D,2,),"")</f>
        <v>22083124</v>
      </c>
      <c r="AG129" s="80" t="str">
        <f>IFERROR(VLOOKUP(AE129,'Lookup Data'!A:D,3,),"")</f>
        <v>Computer Science and Software Engineering</v>
      </c>
      <c r="AH129" s="53"/>
      <c r="AI129" s="56" t="s">
        <v>255</v>
      </c>
      <c r="AJ129" s="80">
        <f>IFERROR(VLOOKUP(AI129,'Lookup Data'!A:D,2,),"")</f>
        <v>10194419</v>
      </c>
      <c r="AK129" s="80" t="str">
        <f>IFERROR(VLOOKUP(AI129,'Lookup Data'!A:D,3,),"")</f>
        <v>Computer Science and Software Engineering</v>
      </c>
      <c r="AL129" s="53"/>
      <c r="AM129" s="56"/>
      <c r="AN129" s="53"/>
      <c r="AO129" s="53"/>
      <c r="AP129" s="53"/>
      <c r="AQ129" s="82" t="s">
        <v>1170</v>
      </c>
      <c r="AR129" s="56" t="s">
        <v>141</v>
      </c>
      <c r="AS129" s="56"/>
      <c r="AT129" s="56" t="s">
        <v>1171</v>
      </c>
      <c r="AU129" s="53"/>
      <c r="AV129" s="53"/>
      <c r="AW129" s="53"/>
      <c r="AX129" s="113" t="s">
        <v>725</v>
      </c>
      <c r="AY129" s="53"/>
      <c r="AZ129" s="116" t="str">
        <f>IFERROR(IF(VLOOKUP(AX129,'Lookup Data'!I$2:K$29,3,TRUE)="","",VLOOKUP(AX129,'Lookup Data'!I$2:K$29,3,TRUE)),"")</f>
        <v xml:space="preserve">Sabine Bergler </v>
      </c>
      <c r="BA129" s="53"/>
      <c r="BB129" s="116" t="str">
        <f>IFERROR(IF(VLOOKUP(AX129,'Lookup Data'!I$2:L$29,4,TRUE)="","",VLOOKUP(AX129,'Lookup Data'!I$2:L$29,4,TRUE)),"")</f>
        <v>Gina Cody School of Engineering and Computer Science</v>
      </c>
      <c r="BC129" s="116" t="str">
        <f ca="1">IFERROR(VLOOKUP(BB129,'Lookup Data'!F$2:'Lookup Data'!F$6:G726,2,),"")</f>
        <v>Mourad Debbabi</v>
      </c>
      <c r="BD129" s="103">
        <f>(E129-7)</f>
        <v>45687</v>
      </c>
      <c r="BE129" s="53"/>
    </row>
    <row r="130" spans="1:57" ht="15" customHeight="1">
      <c r="A130" s="16">
        <v>40220493</v>
      </c>
      <c r="B130" s="16" t="s">
        <v>1172</v>
      </c>
      <c r="C130" s="15" t="s">
        <v>1173</v>
      </c>
      <c r="D130" s="16" t="s">
        <v>167</v>
      </c>
      <c r="E130" s="69">
        <v>45691</v>
      </c>
      <c r="F130" s="20">
        <v>0.625</v>
      </c>
      <c r="G130" s="16" t="s">
        <v>1131</v>
      </c>
      <c r="H130" s="56" t="s">
        <v>670</v>
      </c>
      <c r="I130" s="80">
        <f>IFERROR(VLOOKUP(H130,'Lookup Data'!A:D,2,FALSE),"")</f>
        <v>10189363</v>
      </c>
      <c r="J130" s="81" t="str">
        <f>IFERROR(VLOOKUP(H130,'Lookup Data'!A:D,3,FALSE),"")</f>
        <v>Building, Civil and Environmental Engineering</v>
      </c>
      <c r="K130" s="53"/>
      <c r="L130" s="56" t="s">
        <v>1103</v>
      </c>
      <c r="M130" s="80">
        <f>IFERROR(VLOOKUP(L130,'Lookup Data'!A:B,2,),"")</f>
        <v>23861066</v>
      </c>
      <c r="N130" s="53"/>
      <c r="O130" s="80" t="str">
        <f>IFERROR(VLOOKUP(L130,'Lookup Data'!A:D,3,FALSE),"")</f>
        <v>Concordia Institute for Information and Systems Engineering</v>
      </c>
      <c r="P130" s="78"/>
      <c r="Q130" s="56"/>
      <c r="R130" s="80" t="str">
        <f>IFERROR(VLOOKUP(Q130,'Lookup Data'!A:D,2,FALSE),"")</f>
        <v/>
      </c>
      <c r="S130" s="53"/>
      <c r="T130" s="80" t="str">
        <f>IFERROR(VLOOKUP(Q130,'Lookup Data'!A:D,3,FALSE),"")</f>
        <v/>
      </c>
      <c r="U130" s="53"/>
      <c r="V130" s="54"/>
      <c r="W130" s="53"/>
      <c r="X130" s="53"/>
      <c r="Y130" s="53"/>
      <c r="Z130" s="53"/>
      <c r="AA130" s="56" t="s">
        <v>848</v>
      </c>
      <c r="AB130" s="80">
        <f>IFERROR(VLOOKUP(AA130,'Lookup Data'!A:B,2,),"")</f>
        <v>20316105</v>
      </c>
      <c r="AC130" s="81" t="str">
        <f>IFERROR(VLOOKUP(AA130,'Lookup Data'!A:D,3,),"")</f>
        <v>Mechanical, Industrial and Aerospace Engineering</v>
      </c>
      <c r="AD130" s="53"/>
      <c r="AE130" s="56" t="s">
        <v>289</v>
      </c>
      <c r="AF130" s="80">
        <f>IFERROR(VLOOKUP(AE130,'Lookup Data'!A:D,2,),"")</f>
        <v>24391497</v>
      </c>
      <c r="AG130" s="80" t="str">
        <f>IFERROR(VLOOKUP(AE130,'Lookup Data'!A:D,3,),"")</f>
        <v>Concordia Institute for Information and Systems Engineering</v>
      </c>
      <c r="AH130" s="53"/>
      <c r="AI130" s="56" t="s">
        <v>745</v>
      </c>
      <c r="AJ130" s="80">
        <f>IFERROR(VLOOKUP(AI130,'Lookup Data'!A:D,2,),"")</f>
        <v>40042686</v>
      </c>
      <c r="AK130" s="80" t="str">
        <f>IFERROR(VLOOKUP(AI130,'Lookup Data'!A:D,3,),"")</f>
        <v>Concordia Institute for Information and Systems Engineering</v>
      </c>
      <c r="AL130" s="53"/>
      <c r="AM130" s="56"/>
      <c r="AN130" s="53"/>
      <c r="AO130" s="53"/>
      <c r="AP130" s="53"/>
      <c r="AQ130" s="82" t="s">
        <v>1174</v>
      </c>
      <c r="AR130" s="56" t="s">
        <v>1175</v>
      </c>
      <c r="AS130" s="56"/>
      <c r="AT130" s="56" t="s">
        <v>402</v>
      </c>
      <c r="AU130" s="53"/>
      <c r="AV130" s="53"/>
      <c r="AW130" s="53"/>
      <c r="AX130" s="113" t="s">
        <v>646</v>
      </c>
      <c r="AY130" s="53"/>
      <c r="AZ130" s="116" t="str">
        <f>IFERROR(IF(VLOOKUP(AX130,'Lookup Data'!I$2:K$29,3,TRUE)="","",VLOOKUP(AX130,'Lookup Data'!I$2:K$29,3,TRUE)),"")</f>
        <v>Farnoosh Naderkhani</v>
      </c>
      <c r="BA130" s="53"/>
      <c r="BB130" s="116" t="str">
        <f>IFERROR(IF(VLOOKUP(AX130,'Lookup Data'!I$2:L$29,4,TRUE)="","",VLOOKUP(AX130,'Lookup Data'!I$2:L$29,4,TRUE)),"")</f>
        <v>Gina Cody School of Engineering and Computer Science</v>
      </c>
      <c r="BC130" s="116" t="str">
        <f ca="1">IFERROR(VLOOKUP(BB130,'Lookup Data'!F$2:'Lookup Data'!F$6:G727,2,),"")</f>
        <v>Mourad Debbabi</v>
      </c>
      <c r="BD130" s="103">
        <f>(E130-7)</f>
        <v>45684</v>
      </c>
      <c r="BE130" s="53"/>
    </row>
    <row r="131" spans="1:57" ht="15" customHeight="1">
      <c r="A131" s="16">
        <v>40114505</v>
      </c>
      <c r="B131" s="16" t="s">
        <v>1176</v>
      </c>
      <c r="C131" s="15" t="s">
        <v>1177</v>
      </c>
      <c r="D131" s="16" t="s">
        <v>60</v>
      </c>
      <c r="E131" s="69">
        <v>45684</v>
      </c>
      <c r="F131" s="20">
        <v>0.52083333333333337</v>
      </c>
      <c r="G131" s="59" t="s">
        <v>132</v>
      </c>
      <c r="H131" s="56" t="s">
        <v>136</v>
      </c>
      <c r="I131" s="80">
        <f>IFERROR(VLOOKUP(H131,'Lookup Data'!A:D,2,FALSE),"")</f>
        <v>22713934</v>
      </c>
      <c r="J131" s="81" t="str">
        <f>IFERROR(VLOOKUP(H131,'Lookup Data'!A:D,3,FALSE),"")</f>
        <v>Psychology</v>
      </c>
      <c r="K131" s="53"/>
      <c r="L131" s="56" t="s">
        <v>90</v>
      </c>
      <c r="M131" s="80">
        <f>IFERROR(VLOOKUP(L131,'Lookup Data'!A:B,2,),"")</f>
        <v>10058947</v>
      </c>
      <c r="N131" s="53"/>
      <c r="O131" s="80" t="str">
        <f>IFERROR(VLOOKUP(L131,'Lookup Data'!A:D,3,FALSE),"")</f>
        <v>Psychology</v>
      </c>
      <c r="P131" s="78"/>
      <c r="Q131" s="56" t="s">
        <v>283</v>
      </c>
      <c r="R131" s="80">
        <f>IFERROR(VLOOKUP(Q131,'Lookup Data'!A:D,2,FALSE),"")</f>
        <v>0</v>
      </c>
      <c r="S131" s="53"/>
      <c r="T131" s="80" t="str">
        <f>IFERROR(VLOOKUP(Q131,'Lookup Data'!A:D,3,FALSE),"")</f>
        <v>Psychology</v>
      </c>
      <c r="U131" s="53"/>
      <c r="V131" s="54"/>
      <c r="W131" s="53"/>
      <c r="X131" s="53"/>
      <c r="Y131" s="53"/>
      <c r="Z131" s="53"/>
      <c r="AA131" s="56" t="s">
        <v>687</v>
      </c>
      <c r="AB131" s="80">
        <f>IFERROR(VLOOKUP(AA131,'Lookup Data'!A:B,2,),"")</f>
        <v>28535884</v>
      </c>
      <c r="AC131" s="81" t="str">
        <f>IFERROR(VLOOKUP(AA131,'Lookup Data'!A:D,3,),"")</f>
        <v>Education</v>
      </c>
      <c r="AD131" s="53"/>
      <c r="AE131" s="56" t="s">
        <v>299</v>
      </c>
      <c r="AF131" s="80">
        <f>IFERROR(VLOOKUP(AE131,'Lookup Data'!A:D,2,),"")</f>
        <v>22217783</v>
      </c>
      <c r="AG131" s="80" t="str">
        <f>IFERROR(VLOOKUP(AE131,'Lookup Data'!A:D,3,),"")</f>
        <v>Psychology</v>
      </c>
      <c r="AH131" s="53"/>
      <c r="AI131" s="56" t="s">
        <v>200</v>
      </c>
      <c r="AJ131" s="80">
        <f>IFERROR(VLOOKUP(AI131,'Lookup Data'!A:D,2,),"")</f>
        <v>10164374</v>
      </c>
      <c r="AK131" s="80" t="str">
        <f>IFERROR(VLOOKUP(AI131,'Lookup Data'!A:D,3,),"")</f>
        <v>Psychology</v>
      </c>
      <c r="AL131" s="53"/>
      <c r="AM131" s="56" t="s">
        <v>760</v>
      </c>
      <c r="AN131" s="53"/>
      <c r="AO131" s="53" t="s">
        <v>356</v>
      </c>
      <c r="AP131" s="53"/>
      <c r="AQ131" s="82" t="s">
        <v>1178</v>
      </c>
      <c r="AR131" s="56" t="s">
        <v>285</v>
      </c>
      <c r="AS131" s="56"/>
      <c r="AT131" s="56" t="s">
        <v>1179</v>
      </c>
      <c r="AU131" s="53"/>
      <c r="AV131" s="53"/>
      <c r="AW131" s="53"/>
      <c r="AX131" s="113" t="s">
        <v>60</v>
      </c>
      <c r="AY131" s="53"/>
      <c r="AZ131" s="116" t="str">
        <f>IFERROR(IF(VLOOKUP(AX131,'Lookup Data'!I$2:K$29,3,TRUE)="","",VLOOKUP(AX131,'Lookup Data'!I$2:K$29,3,TRUE)),"")</f>
        <v>Andrew Chapman</v>
      </c>
      <c r="BA131" s="53"/>
      <c r="BB131" s="116" t="str">
        <f>IFERROR(IF(VLOOKUP(AX131,'Lookup Data'!I$2:L$29,4,TRUE)="","",VLOOKUP(AX131,'Lookup Data'!I$2:L$29,4,TRUE)),"")</f>
        <v>Faculty of Arts and Science</v>
      </c>
      <c r="BC131" s="116" t="str">
        <f ca="1">IFERROR(VLOOKUP(BB131,'Lookup Data'!F$2:'Lookup Data'!F$6:G728,2,),"")</f>
        <v>Pascale Sicotte</v>
      </c>
      <c r="BD131" s="103">
        <f>(E131-7)</f>
        <v>45677</v>
      </c>
      <c r="BE131" s="53"/>
    </row>
    <row r="132" spans="1:57" ht="15" customHeight="1">
      <c r="A132" s="15">
        <v>40156077</v>
      </c>
      <c r="B132" s="15" t="s">
        <v>1180</v>
      </c>
      <c r="C132" s="18" t="s">
        <v>1181</v>
      </c>
      <c r="D132" s="15" t="s">
        <v>70</v>
      </c>
      <c r="E132" s="18">
        <v>45679</v>
      </c>
      <c r="F132" s="19">
        <v>0.42708333333333331</v>
      </c>
      <c r="G132" s="15" t="s">
        <v>1005</v>
      </c>
      <c r="H132" s="56" t="s">
        <v>1053</v>
      </c>
      <c r="I132" s="80">
        <f>IFERROR(VLOOKUP(H132,'Lookup Data'!A:D,2,FALSE),"")</f>
        <v>10119671</v>
      </c>
      <c r="J132" s="81" t="str">
        <f>IFERROR(VLOOKUP(H132,'Lookup Data'!A:D,3,FALSE),"")</f>
        <v>Biology</v>
      </c>
      <c r="K132" s="53"/>
      <c r="L132" s="56" t="s">
        <v>280</v>
      </c>
      <c r="M132" s="80">
        <f>IFERROR(VLOOKUP(L132,'Lookup Data'!A:B,2,),"")</f>
        <v>22586177</v>
      </c>
      <c r="N132" s="53"/>
      <c r="O132" s="80" t="str">
        <f>IFERROR(VLOOKUP(L132,'Lookup Data'!A:D,3,FALSE),"")</f>
        <v>Biology</v>
      </c>
      <c r="P132" s="78"/>
      <c r="Q132" s="56"/>
      <c r="R132" s="80" t="str">
        <f>IFERROR(VLOOKUP(Q132,'Lookup Data'!A:D,2,FALSE),"")</f>
        <v/>
      </c>
      <c r="S132" s="53"/>
      <c r="T132" s="80" t="str">
        <f>IFERROR(VLOOKUP(Q132,'Lookup Data'!A:D,3,FALSE),"")</f>
        <v/>
      </c>
      <c r="U132" s="53"/>
      <c r="V132" s="54"/>
      <c r="W132" s="53"/>
      <c r="X132" s="53"/>
      <c r="Y132" s="53"/>
      <c r="Z132" s="53"/>
      <c r="AA132" s="56" t="s">
        <v>1008</v>
      </c>
      <c r="AB132" s="80">
        <f>IFERROR(VLOOKUP(AA132,'Lookup Data'!A:B,2,),"")</f>
        <v>10051551</v>
      </c>
      <c r="AC132" s="81" t="str">
        <f>IFERROR(VLOOKUP(AA132,'Lookup Data'!A:D,3,),"")</f>
        <v>Biology</v>
      </c>
      <c r="AD132" s="53"/>
      <c r="AE132" s="56" t="s">
        <v>74</v>
      </c>
      <c r="AF132" s="80">
        <f>IFERROR(VLOOKUP(AE132,'Lookup Data'!A:D,2,),"")</f>
        <v>10178162</v>
      </c>
      <c r="AG132" s="80" t="str">
        <f>IFERROR(VLOOKUP(AE132,'Lookup Data'!A:D,3,),"")</f>
        <v>Biology</v>
      </c>
      <c r="AH132" s="53"/>
      <c r="AI132" s="56" t="s">
        <v>824</v>
      </c>
      <c r="AJ132" s="80">
        <f>IFERROR(VLOOKUP(AI132,'Lookup Data'!A:D,2,),"")</f>
        <v>10149142</v>
      </c>
      <c r="AK132" s="80" t="str">
        <f>IFERROR(VLOOKUP(AI132,'Lookup Data'!A:D,3,),"")</f>
        <v>Biology</v>
      </c>
      <c r="AL132" s="53"/>
      <c r="AM132" s="56"/>
      <c r="AN132" s="53"/>
      <c r="AO132" s="53"/>
      <c r="AP132" s="53"/>
      <c r="AQ132" s="82" t="s">
        <v>1182</v>
      </c>
      <c r="AR132" s="56" t="s">
        <v>1183</v>
      </c>
      <c r="AS132" s="56"/>
      <c r="AT132" s="56" t="s">
        <v>1184</v>
      </c>
      <c r="AU132" s="53"/>
      <c r="AV132" s="53"/>
      <c r="AW132" s="53"/>
      <c r="AX132" s="113" t="s">
        <v>70</v>
      </c>
      <c r="AY132" s="53"/>
      <c r="AZ132" s="116" t="str">
        <f>IFERROR(IF(VLOOKUP(AX132,'Lookup Data'!I$2:K$29,3,TRUE)="","",VLOOKUP(AX132,'Lookup Data'!I$2:K$29,3,TRUE)),"")</f>
        <v>Robert Weladji</v>
      </c>
      <c r="BA132" s="53"/>
      <c r="BB132" s="116" t="str">
        <f>IFERROR(IF(VLOOKUP(AX132,'Lookup Data'!I$2:L$29,4,TRUE)="","",VLOOKUP(AX132,'Lookup Data'!I$2:L$29,4,TRUE)),"")</f>
        <v>Faculty of Arts and Science</v>
      </c>
      <c r="BC132" s="116" t="str">
        <f ca="1">IFERROR(VLOOKUP(BB132,'Lookup Data'!F$2:'Lookup Data'!F$6:G729,2,),"")</f>
        <v>Pascale Sicotte</v>
      </c>
      <c r="BD132" s="103">
        <f>(E132-7)</f>
        <v>45672</v>
      </c>
      <c r="BE132" s="53"/>
    </row>
    <row r="133" spans="1:57" ht="15" customHeight="1">
      <c r="A133" s="16">
        <v>40181864</v>
      </c>
      <c r="B133" s="15" t="s">
        <v>1185</v>
      </c>
      <c r="C133" s="15" t="s">
        <v>1186</v>
      </c>
      <c r="D133" s="16" t="s">
        <v>141</v>
      </c>
      <c r="E133" s="69">
        <v>45698</v>
      </c>
      <c r="F133" s="20">
        <v>0.58333333333333337</v>
      </c>
      <c r="G133" s="15" t="s">
        <v>1187</v>
      </c>
      <c r="H133" s="56" t="s">
        <v>937</v>
      </c>
      <c r="I133" s="80">
        <f>IFERROR(VLOOKUP(H133,'Lookup Data'!A:D,2,FALSE),"")</f>
        <v>0</v>
      </c>
      <c r="J133" s="81" t="str">
        <f>IFERROR(VLOOKUP(H133,'Lookup Data'!A:D,3,FALSE),"")</f>
        <v>Chemical and Materials Engineering</v>
      </c>
      <c r="K133" s="53"/>
      <c r="L133" s="56" t="s">
        <v>160</v>
      </c>
      <c r="M133" s="80">
        <f>IFERROR(VLOOKUP(L133,'Lookup Data'!A:B,2,),"")</f>
        <v>26824552</v>
      </c>
      <c r="N133" s="53"/>
      <c r="O133" s="80" t="str">
        <f>IFERROR(VLOOKUP(L133,'Lookup Data'!A:D,3,FALSE),"")</f>
        <v>Building, Civil and Environmental Engineering</v>
      </c>
      <c r="P133" s="78"/>
      <c r="Q133" s="56"/>
      <c r="R133" s="80" t="str">
        <f>IFERROR(VLOOKUP(Q133,'Lookup Data'!A:D,2,FALSE),"")</f>
        <v/>
      </c>
      <c r="S133" s="53"/>
      <c r="T133" s="80" t="str">
        <f>IFERROR(VLOOKUP(Q133,'Lookup Data'!A:D,3,FALSE),"")</f>
        <v/>
      </c>
      <c r="U133" s="53"/>
      <c r="V133" s="54"/>
      <c r="W133" s="53"/>
      <c r="X133" s="53"/>
      <c r="Y133" s="53"/>
      <c r="Z133" s="53"/>
      <c r="AA133" s="56" t="s">
        <v>161</v>
      </c>
      <c r="AB133" s="80">
        <f>IFERROR(VLOOKUP(AA133,'Lookup Data'!A:B,2,),"")</f>
        <v>10068993</v>
      </c>
      <c r="AC133" s="81" t="str">
        <f>IFERROR(VLOOKUP(AA133,'Lookup Data'!A:D,3,),"")</f>
        <v>Mechanical, Industrial and Aerospace Engineering</v>
      </c>
      <c r="AD133" s="53"/>
      <c r="AE133" s="56" t="s">
        <v>163</v>
      </c>
      <c r="AF133" s="80">
        <f>IFERROR(VLOOKUP(AE133,'Lookup Data'!A:D,2,),"")</f>
        <v>10201981</v>
      </c>
      <c r="AG133" s="80" t="str">
        <f>IFERROR(VLOOKUP(AE133,'Lookup Data'!A:D,3,),"")</f>
        <v>Building, Civil and Environmental Engineering</v>
      </c>
      <c r="AH133" s="53"/>
      <c r="AI133" s="56" t="s">
        <v>162</v>
      </c>
      <c r="AJ133" s="80">
        <f>IFERROR(VLOOKUP(AI133,'Lookup Data'!A:D,2,),"")</f>
        <v>10189472</v>
      </c>
      <c r="AK133" s="80" t="str">
        <f>IFERROR(VLOOKUP(AI133,'Lookup Data'!A:D,3,),"")</f>
        <v>Building, Civil and Environmental Engineering</v>
      </c>
      <c r="AL133" s="53"/>
      <c r="AM133" s="56"/>
      <c r="AN133" s="53"/>
      <c r="AO133" s="53"/>
      <c r="AP133" s="53"/>
      <c r="AQ133" s="82" t="s">
        <v>1188</v>
      </c>
      <c r="AR133" s="56" t="s">
        <v>141</v>
      </c>
      <c r="AS133" s="56"/>
      <c r="AT133" s="56" t="s">
        <v>766</v>
      </c>
      <c r="AU133" s="53"/>
      <c r="AV133" s="53"/>
      <c r="AW133" s="53"/>
      <c r="AX133" s="113" t="s">
        <v>677</v>
      </c>
      <c r="AY133" s="53"/>
      <c r="AZ133" s="116" t="s">
        <v>678</v>
      </c>
      <c r="BA133" s="53"/>
      <c r="BB133" s="116" t="str">
        <f>IFERROR(IF(VLOOKUP(AX133,'Lookup Data'!I$2:L$29,4,TRUE)="","",VLOOKUP(AX133,'Lookup Data'!I$2:L$29,4,TRUE)),"")</f>
        <v>Gina Cody School of Engineering and Computer Science</v>
      </c>
      <c r="BC133" s="116" t="str">
        <f ca="1">IFERROR(VLOOKUP(BB133,'Lookup Data'!F$2:'Lookup Data'!F$6:G732,2,),"")</f>
        <v>Mourad Debbabi</v>
      </c>
      <c r="BD133" s="103">
        <f>(E133-7)</f>
        <v>45691</v>
      </c>
      <c r="BE133" s="53"/>
    </row>
    <row r="134" spans="1:57" ht="15" customHeight="1">
      <c r="A134" s="59">
        <v>40171941</v>
      </c>
      <c r="B134" s="59" t="s">
        <v>1189</v>
      </c>
      <c r="C134" s="12" t="s">
        <v>1190</v>
      </c>
      <c r="D134" s="15" t="s">
        <v>85</v>
      </c>
      <c r="E134" s="65">
        <v>45699</v>
      </c>
      <c r="F134" s="68">
        <v>0.375</v>
      </c>
      <c r="G134" s="59" t="s">
        <v>1094</v>
      </c>
      <c r="H134" s="56" t="s">
        <v>1191</v>
      </c>
      <c r="I134" s="80">
        <f>IFERROR(VLOOKUP(H134,'Lookup Data'!A:D,2,FALSE),"")</f>
        <v>0</v>
      </c>
      <c r="J134" s="81" t="str">
        <f>IFERROR(VLOOKUP(H134,'Lookup Data'!A:D,3,FALSE),"")</f>
        <v>Concordia Institute for Information Systems Engineering</v>
      </c>
      <c r="K134" s="53"/>
      <c r="L134" s="79" t="s">
        <v>1192</v>
      </c>
      <c r="M134" s="80">
        <f>IFERROR(VLOOKUP(L134,'Lookup Data'!A:B,2,),"")</f>
        <v>29217924</v>
      </c>
      <c r="N134" s="53"/>
      <c r="O134" s="80" t="str">
        <f>IFERROR(VLOOKUP(L134,'Lookup Data'!A:D,3,FALSE),"")</f>
        <v>Electrical and Computer Engineering</v>
      </c>
      <c r="P134" s="78"/>
      <c r="Q134" s="79" t="s">
        <v>1193</v>
      </c>
      <c r="R134" s="80">
        <f>IFERROR(VLOOKUP(Q134,'Lookup Data'!A:D,2,FALSE),"")</f>
        <v>10122499</v>
      </c>
      <c r="S134" s="53"/>
      <c r="T134" s="80" t="str">
        <f>IFERROR(VLOOKUP(Q134,'Lookup Data'!A:D,3,FALSE),"")</f>
        <v>Electrical and Computer Engineering</v>
      </c>
      <c r="U134" s="53"/>
      <c r="V134" s="54"/>
      <c r="W134" s="53"/>
      <c r="X134" s="53"/>
      <c r="Y134" s="53"/>
      <c r="Z134" s="53"/>
      <c r="AA134" s="56" t="s">
        <v>624</v>
      </c>
      <c r="AB134" s="80">
        <f>IFERROR(VLOOKUP(AA134,'Lookup Data'!A:B,2,),"")</f>
        <v>10178728</v>
      </c>
      <c r="AC134" s="81" t="str">
        <f>IFERROR(VLOOKUP(AA134,'Lookup Data'!A:D,3,),"")</f>
        <v>Electrical and Computer Engineering</v>
      </c>
      <c r="AD134" s="53"/>
      <c r="AE134" s="56" t="s">
        <v>507</v>
      </c>
      <c r="AF134" s="80">
        <f>IFERROR(VLOOKUP(AE134,'Lookup Data'!A:D,2,),"")</f>
        <v>24574524</v>
      </c>
      <c r="AG134" s="80" t="str">
        <f>IFERROR(VLOOKUP(AE134,'Lookup Data'!A:D,3,),"")</f>
        <v>Electrical and Computer Engineering</v>
      </c>
      <c r="AH134" s="53"/>
      <c r="AI134" s="56" t="s">
        <v>255</v>
      </c>
      <c r="AJ134" s="80">
        <f>IFERROR(VLOOKUP(AI134,'Lookup Data'!A:D,2,),"")</f>
        <v>10194419</v>
      </c>
      <c r="AK134" s="80" t="str">
        <f>IFERROR(VLOOKUP(AI134,'Lookup Data'!A:D,3,),"")</f>
        <v>Computer Science and Software Engineering</v>
      </c>
      <c r="AL134" s="53"/>
      <c r="AM134" s="56"/>
      <c r="AN134" s="53"/>
      <c r="AO134" s="53"/>
      <c r="AP134" s="53"/>
      <c r="AQ134" s="82" t="s">
        <v>1194</v>
      </c>
      <c r="AR134" s="56" t="s">
        <v>424</v>
      </c>
      <c r="AS134" s="56"/>
      <c r="AT134" s="56" t="s">
        <v>1195</v>
      </c>
      <c r="AU134" s="53"/>
      <c r="AV134" s="53"/>
      <c r="AW134" s="53"/>
      <c r="AX134" s="134" t="s">
        <v>85</v>
      </c>
      <c r="AY134" s="53"/>
      <c r="AZ134" s="116" t="str">
        <f>IFERROR(IF(VLOOKUP(AX134,'Lookup Data'!I$2:K$29,3,TRUE)="","",VLOOKUP(AX134,'Lookup Data'!I$2:K$29,3,TRUE)),"")</f>
        <v>Jun Cai</v>
      </c>
      <c r="BA134" s="53"/>
      <c r="BB134" s="116" t="str">
        <f>IFERROR(IF(VLOOKUP(AX134,'Lookup Data'!I$2:L$29,4,TRUE)="","",VLOOKUP(AX134,'Lookup Data'!I$2:L$29,4,TRUE)),"")</f>
        <v>Gina Cody School of Engineering and Computer Science</v>
      </c>
      <c r="BC134" s="116" t="str">
        <f ca="1">IFERROR(VLOOKUP(BB134,'Lookup Data'!F$2:'Lookup Data'!F$6:G733,2,),"")</f>
        <v>Mourad Debbabi</v>
      </c>
      <c r="BD134" s="103">
        <f>(E134-7)</f>
        <v>45692</v>
      </c>
      <c r="BE134" s="53"/>
    </row>
    <row r="135" spans="1:57" ht="15" customHeight="1">
      <c r="A135" s="16">
        <v>40021252</v>
      </c>
      <c r="B135" s="15" t="s">
        <v>1196</v>
      </c>
      <c r="C135" s="15" t="s">
        <v>1197</v>
      </c>
      <c r="D135" s="16" t="s">
        <v>167</v>
      </c>
      <c r="E135" s="69">
        <v>45699</v>
      </c>
      <c r="F135" s="70">
        <v>0.54166666666666663</v>
      </c>
      <c r="G135" s="15" t="s">
        <v>181</v>
      </c>
      <c r="H135" s="56" t="s">
        <v>444</v>
      </c>
      <c r="I135" s="80">
        <f>IFERROR(VLOOKUP(H135,'Lookup Data'!A:D,2,FALSE),"")</f>
        <v>10186202</v>
      </c>
      <c r="J135" s="81" t="str">
        <f>IFERROR(VLOOKUP(H135,'Lookup Data'!A:D,3,FALSE),"")</f>
        <v>Electrical and Computer Engineering</v>
      </c>
      <c r="K135" s="53"/>
      <c r="L135" s="56" t="s">
        <v>1151</v>
      </c>
      <c r="M135" s="80">
        <f>IFERROR(VLOOKUP(L135,'Lookup Data'!A:B,2,),"")</f>
        <v>10173659</v>
      </c>
      <c r="N135" s="53"/>
      <c r="O135" s="80" t="str">
        <f>IFERROR(VLOOKUP(L135,'Lookup Data'!A:D,3,FALSE),"")</f>
        <v>Concordia Institute for Information and Systems Engineering</v>
      </c>
      <c r="P135" s="78"/>
      <c r="Q135" s="56"/>
      <c r="R135" s="80" t="str">
        <f>IFERROR(VLOOKUP(Q135,'Lookup Data'!A:D,2,FALSE),"")</f>
        <v/>
      </c>
      <c r="S135" s="53"/>
      <c r="T135" s="80" t="str">
        <f>IFERROR(VLOOKUP(Q135,'Lookup Data'!A:D,3,FALSE),"")</f>
        <v/>
      </c>
      <c r="U135" s="53"/>
      <c r="V135" s="54"/>
      <c r="W135" s="53"/>
      <c r="X135" s="53"/>
      <c r="Y135" s="53"/>
      <c r="Z135" s="53"/>
      <c r="AA135" s="56" t="s">
        <v>1198</v>
      </c>
      <c r="AB135" s="80">
        <f>IFERROR(VLOOKUP(AA135,'Lookup Data'!A:B,2,),"")</f>
        <v>0</v>
      </c>
      <c r="AC135" s="81" t="str">
        <f>IFERROR(VLOOKUP(AA135,'Lookup Data'!A:D,3,),"")</f>
        <v>Electrical and Computer Engineering</v>
      </c>
      <c r="AD135" s="53"/>
      <c r="AE135" s="56" t="s">
        <v>168</v>
      </c>
      <c r="AF135" s="80">
        <f>IFERROR(VLOOKUP(AE135,'Lookup Data'!A:D,2,),"")</f>
        <v>10132703</v>
      </c>
      <c r="AG135" s="80" t="str">
        <f>IFERROR(VLOOKUP(AE135,'Lookup Data'!A:D,3,),"")</f>
        <v>Concordia Institute for Information and Systems Engineering</v>
      </c>
      <c r="AH135" s="53"/>
      <c r="AI135" s="56" t="s">
        <v>1150</v>
      </c>
      <c r="AJ135" s="80">
        <f>IFERROR(VLOOKUP(AI135,'Lookup Data'!A:D,2,),"")</f>
        <v>10164822</v>
      </c>
      <c r="AK135" s="80" t="str">
        <f>IFERROR(VLOOKUP(AI135,'Lookup Data'!A:D,3,),"")</f>
        <v>Concordia Institute for Information and Systems Engineering</v>
      </c>
      <c r="AL135" s="53"/>
      <c r="AM135" s="56"/>
      <c r="AN135" s="53"/>
      <c r="AO135" s="53"/>
      <c r="AP135" s="53"/>
      <c r="AQ135" s="82" t="s">
        <v>1199</v>
      </c>
      <c r="AR135" s="56" t="s">
        <v>424</v>
      </c>
      <c r="AS135" s="56"/>
      <c r="AT135" s="56" t="s">
        <v>1113</v>
      </c>
      <c r="AU135" s="53"/>
      <c r="AV135" s="53"/>
      <c r="AW135" s="53"/>
      <c r="AX135" s="134" t="s">
        <v>646</v>
      </c>
      <c r="AY135" s="53"/>
      <c r="AZ135" s="116" t="str">
        <f>IFERROR(IF(VLOOKUP(AX135,'Lookup Data'!I$2:K$29,3,TRUE)="","",VLOOKUP(AX135,'Lookup Data'!I$2:K$29,3,TRUE)),"")</f>
        <v>Farnoosh Naderkhani</v>
      </c>
      <c r="BA135" s="53"/>
      <c r="BB135" s="116" t="str">
        <f>IFERROR(IF(VLOOKUP(AX135,'Lookup Data'!I$2:L$29,4,TRUE)="","",VLOOKUP(AX135,'Lookup Data'!I$2:L$29,4,TRUE)),"")</f>
        <v>Gina Cody School of Engineering and Computer Science</v>
      </c>
      <c r="BC135" s="116" t="str">
        <f ca="1">IFERROR(VLOOKUP(BB135,'Lookup Data'!F$2:'Lookup Data'!F$6:G734,2,),"")</f>
        <v>Mourad Debbabi</v>
      </c>
      <c r="BD135" s="103">
        <f>(E135-7)</f>
        <v>45692</v>
      </c>
      <c r="BE135" s="53"/>
    </row>
    <row r="136" spans="1:57" ht="15" customHeight="1">
      <c r="A136" s="59">
        <v>40112331</v>
      </c>
      <c r="B136" s="15" t="s">
        <v>1200</v>
      </c>
      <c r="C136" s="15" t="s">
        <v>1201</v>
      </c>
      <c r="D136" s="16" t="s">
        <v>424</v>
      </c>
      <c r="E136" s="69">
        <v>45700</v>
      </c>
      <c r="F136" s="20">
        <v>0.54166666666666663</v>
      </c>
      <c r="G136" s="59" t="s">
        <v>253</v>
      </c>
      <c r="H136" s="56" t="s">
        <v>163</v>
      </c>
      <c r="I136" s="80">
        <f>IFERROR(VLOOKUP(H136,'Lookup Data'!A:D,2,FALSE),"")</f>
        <v>10201981</v>
      </c>
      <c r="J136" s="81" t="str">
        <f>IFERROR(VLOOKUP(H136,'Lookup Data'!A:D,3,FALSE),"")</f>
        <v>Building, Civil and Environmental Engineering</v>
      </c>
      <c r="K136" s="53"/>
      <c r="L136" s="56" t="s">
        <v>952</v>
      </c>
      <c r="M136" s="80">
        <f>IFERROR(VLOOKUP(L136,'Lookup Data'!A:B,2,),"")</f>
        <v>10200130</v>
      </c>
      <c r="N136" s="53"/>
      <c r="O136" s="80" t="str">
        <f>IFERROR(VLOOKUP(L136,'Lookup Data'!A:D,3,FALSE),"")</f>
        <v>Computer Science and Software Engineering</v>
      </c>
      <c r="P136" s="78"/>
      <c r="Q136" s="56" t="s">
        <v>953</v>
      </c>
      <c r="R136" s="80">
        <f>IFERROR(VLOOKUP(Q136,'Lookup Data'!A:D,2,FALSE),"")</f>
        <v>10090305</v>
      </c>
      <c r="S136" s="53"/>
      <c r="T136" s="80" t="str">
        <f>IFERROR(VLOOKUP(Q136,'Lookup Data'!A:D,3,FALSE),"")</f>
        <v>Computer Science and Software Engineering</v>
      </c>
      <c r="U136" s="53"/>
      <c r="V136" s="54"/>
      <c r="W136" s="53"/>
      <c r="X136" s="53"/>
      <c r="Y136" s="53"/>
      <c r="Z136" s="53"/>
      <c r="AA136" s="56" t="s">
        <v>1151</v>
      </c>
      <c r="AB136" s="80">
        <f>IFERROR(VLOOKUP(AA136,'Lookup Data'!A:B,2,),"")</f>
        <v>10173659</v>
      </c>
      <c r="AC136" s="81" t="str">
        <f>IFERROR(VLOOKUP(AA136,'Lookup Data'!A:D,3,),"")</f>
        <v>Concordia Institute for Information and Systems Engineering</v>
      </c>
      <c r="AD136" s="53"/>
      <c r="AE136" s="56" t="s">
        <v>1202</v>
      </c>
      <c r="AF136" s="80">
        <f>IFERROR(VLOOKUP(AE136,'Lookup Data'!A:D,2,),"")</f>
        <v>0</v>
      </c>
      <c r="AG136" s="80" t="str">
        <f>IFERROR(VLOOKUP(AE136,'Lookup Data'!A:D,3,),"")</f>
        <v>Computer Science and Software Engineering</v>
      </c>
      <c r="AH136" s="53"/>
      <c r="AI136" s="56" t="s">
        <v>1203</v>
      </c>
      <c r="AJ136" s="80">
        <f>IFERROR(VLOOKUP(AI136,'Lookup Data'!A:D,2,),"")</f>
        <v>10119613</v>
      </c>
      <c r="AK136" s="80" t="str">
        <f>IFERROR(VLOOKUP(AI136,'Lookup Data'!A:D,3,),"")</f>
        <v>Computer Science and Software Engineering</v>
      </c>
      <c r="AL136" s="53"/>
      <c r="AM136" s="56"/>
      <c r="AN136" s="53"/>
      <c r="AO136" s="53"/>
      <c r="AP136" s="53"/>
      <c r="AQ136" s="82" t="s">
        <v>1204</v>
      </c>
      <c r="AR136" s="56" t="s">
        <v>424</v>
      </c>
      <c r="AS136" s="56"/>
      <c r="AT136" s="56" t="s">
        <v>1205</v>
      </c>
      <c r="AU136" s="53"/>
      <c r="AV136" s="53"/>
      <c r="AW136" s="53"/>
      <c r="AX136" s="113" t="s">
        <v>725</v>
      </c>
      <c r="AY136" s="53"/>
      <c r="AZ136" s="116" t="str">
        <f>IFERROR(IF(VLOOKUP(AX136,'Lookup Data'!I$2:K$29,3,TRUE)="","",VLOOKUP(AX136,'Lookup Data'!I$2:K$29,3,TRUE)),"")</f>
        <v xml:space="preserve">Sabine Bergler </v>
      </c>
      <c r="BA136" s="53"/>
      <c r="BB136" s="116" t="str">
        <f>IFERROR(IF(VLOOKUP(AX136,'Lookup Data'!I$2:L$29,4,TRUE)="","",VLOOKUP(AX136,'Lookup Data'!I$2:L$29,4,TRUE)),"")</f>
        <v>Gina Cody School of Engineering and Computer Science</v>
      </c>
      <c r="BC136" s="116" t="str">
        <f ca="1">IFERROR(VLOOKUP(BB136,'Lookup Data'!F$2:'Lookup Data'!F$6:G734,2,),"")</f>
        <v>Mourad Debbabi</v>
      </c>
      <c r="BD136" s="103">
        <f>(E136-7)</f>
        <v>45693</v>
      </c>
      <c r="BE136" s="53"/>
    </row>
    <row r="137" spans="1:57" ht="15" customHeight="1">
      <c r="A137" s="16">
        <v>40018713</v>
      </c>
      <c r="B137" s="15" t="s">
        <v>1206</v>
      </c>
      <c r="C137" s="16" t="s">
        <v>1207</v>
      </c>
      <c r="D137" s="16" t="s">
        <v>233</v>
      </c>
      <c r="E137" s="69">
        <v>45723</v>
      </c>
      <c r="F137" s="20">
        <v>0.41666666666666669</v>
      </c>
      <c r="G137" s="15" t="s">
        <v>181</v>
      </c>
      <c r="H137" s="56" t="s">
        <v>1208</v>
      </c>
      <c r="I137" s="80">
        <f>IFERROR(VLOOKUP(H137,'Lookup Data'!A:D,2,FALSE),"")</f>
        <v>10200660</v>
      </c>
      <c r="J137" s="81" t="str">
        <f>IFERROR(VLOOKUP(H137,'Lookup Data'!A:D,3,FALSE),"")</f>
        <v>Electrical and Computer Engineering</v>
      </c>
      <c r="K137" s="53"/>
      <c r="L137" s="56" t="s">
        <v>344</v>
      </c>
      <c r="M137" s="80">
        <f>IFERROR(VLOOKUP(L137,'Lookup Data'!A:B,2,),"")</f>
        <v>10129297</v>
      </c>
      <c r="N137" s="53"/>
      <c r="O137" s="80" t="str">
        <f>IFERROR(VLOOKUP(L137,'Lookup Data'!A:D,3,FALSE),"")</f>
        <v>Mechanical, Industrial and Aerospace Engineering</v>
      </c>
      <c r="P137" s="78"/>
      <c r="Q137" s="56" t="s">
        <v>1209</v>
      </c>
      <c r="R137" s="80">
        <f>IFERROR(VLOOKUP(Q137,'Lookup Data'!A:D,2,FALSE),"")</f>
        <v>0</v>
      </c>
      <c r="S137" s="53"/>
      <c r="T137" s="80" t="str">
        <f>IFERROR(VLOOKUP(Q137,'Lookup Data'!A:D,3,FALSE),"")</f>
        <v>National Research Council Canada</v>
      </c>
      <c r="U137" s="53"/>
      <c r="V137" s="54"/>
      <c r="W137" s="53"/>
      <c r="X137" s="53"/>
      <c r="Y137" s="53"/>
      <c r="Z137" s="53"/>
      <c r="AA137" s="56" t="s">
        <v>342</v>
      </c>
      <c r="AB137" s="80">
        <f>IFERROR(VLOOKUP(AA137,'Lookup Data'!A:B,2,),"")</f>
        <v>10194592</v>
      </c>
      <c r="AC137" s="81" t="str">
        <f>IFERROR(VLOOKUP(AA137,'Lookup Data'!A:D,3,),"")</f>
        <v>Concordia Institute for Information and Systems Engineering</v>
      </c>
      <c r="AD137" s="53"/>
      <c r="AE137" s="56" t="s">
        <v>341</v>
      </c>
      <c r="AF137" s="80">
        <f>IFERROR(VLOOKUP(AE137,'Lookup Data'!A:D,2,),"")</f>
        <v>10142674</v>
      </c>
      <c r="AG137" s="80" t="str">
        <f>IFERROR(VLOOKUP(AE137,'Lookup Data'!A:D,3,),"")</f>
        <v>Mechanical, Industrial and Aerospace Engineering</v>
      </c>
      <c r="AH137" s="53"/>
      <c r="AI137" s="56" t="s">
        <v>388</v>
      </c>
      <c r="AJ137" s="80">
        <f>IFERROR(VLOOKUP(AI137,'Lookup Data'!A:D,2,),"")</f>
        <v>10120356</v>
      </c>
      <c r="AK137" s="80" t="str">
        <f>IFERROR(VLOOKUP(AI137,'Lookup Data'!A:D,3,),"")</f>
        <v>Mechanical, Industrial and Aerospace Engineering</v>
      </c>
      <c r="AL137" s="53"/>
      <c r="AM137" s="56"/>
      <c r="AN137" s="53"/>
      <c r="AO137" s="53"/>
      <c r="AP137" s="53"/>
      <c r="AQ137" s="82" t="s">
        <v>1210</v>
      </c>
      <c r="AR137" s="79" t="s">
        <v>1211</v>
      </c>
      <c r="AS137" s="56"/>
      <c r="AT137" s="56" t="s">
        <v>581</v>
      </c>
      <c r="AU137" s="53"/>
      <c r="AV137" s="53"/>
      <c r="AW137" s="53"/>
      <c r="AX137" s="134" t="s">
        <v>717</v>
      </c>
      <c r="AY137" s="53"/>
      <c r="AZ137" s="116" t="str">
        <f>IFERROR(IF(VLOOKUP(AX137,'Lookup Data'!I$2:K$29,3,TRUE)="","",VLOOKUP(AX137,'Lookup Data'!I$2:K$29,3,TRUE)),"")</f>
        <v>Ramin Sedaghati</v>
      </c>
      <c r="BA137" s="53"/>
      <c r="BB137" s="116" t="str">
        <f>IFERROR(IF(VLOOKUP(AX137,'Lookup Data'!I$2:L$29,4,TRUE)="","",VLOOKUP(AX137,'Lookup Data'!I$2:L$29,4,TRUE)),"")</f>
        <v>Gina Cody School of Engineering and Computer Science</v>
      </c>
      <c r="BC137" s="135" t="str">
        <f ca="1">IFERROR(VLOOKUP(BB137,'Lookup Data'!F$2:'Lookup Data'!F$6:G735,2,),"")</f>
        <v>Mourad Debbabi</v>
      </c>
      <c r="BD137" s="103">
        <f>(E137-7)</f>
        <v>45716</v>
      </c>
      <c r="BE137" s="53"/>
    </row>
    <row r="138" spans="1:57" ht="15" customHeight="1">
      <c r="A138" s="16">
        <v>40016276</v>
      </c>
      <c r="B138" s="15" t="s">
        <v>1212</v>
      </c>
      <c r="C138" s="16" t="s">
        <v>1213</v>
      </c>
      <c r="D138" s="16" t="s">
        <v>523</v>
      </c>
      <c r="E138" s="69">
        <v>45709</v>
      </c>
      <c r="F138" s="20">
        <v>0.9375</v>
      </c>
      <c r="G138" s="15" t="s">
        <v>1214</v>
      </c>
      <c r="H138" s="56" t="s">
        <v>280</v>
      </c>
      <c r="I138" s="80">
        <f>IFERROR(VLOOKUP(H138,'Lookup Data'!A:D,2,FALSE),"")</f>
        <v>22586177</v>
      </c>
      <c r="J138" s="81" t="str">
        <f>IFERROR(VLOOKUP(H138,'Lookup Data'!A:D,3,FALSE),"")</f>
        <v>Biology</v>
      </c>
      <c r="K138" s="53"/>
      <c r="L138" s="56" t="s">
        <v>1215</v>
      </c>
      <c r="M138" s="80">
        <f>IFERROR(VLOOKUP(L138,'Lookup Data'!A:B,2,),"")</f>
        <v>10186307</v>
      </c>
      <c r="N138" s="53"/>
      <c r="O138" s="80" t="str">
        <f>IFERROR(VLOOKUP(L138,'Lookup Data'!A:D,3,FALSE),"")</f>
        <v>Geography, Planning and Environment</v>
      </c>
      <c r="P138" s="78"/>
      <c r="Q138" s="79" t="s">
        <v>1216</v>
      </c>
      <c r="R138" s="80" t="str">
        <f>IFERROR(VLOOKUP(Q138,'Lookup Data'!A:D,2,FALSE),"")</f>
        <v/>
      </c>
      <c r="S138" s="78"/>
      <c r="T138" s="78" t="s">
        <v>1217</v>
      </c>
      <c r="U138" s="53"/>
      <c r="V138" s="54"/>
      <c r="W138" s="53"/>
      <c r="X138" s="53"/>
      <c r="Y138" s="53"/>
      <c r="Z138" s="53"/>
      <c r="AA138" s="56" t="s">
        <v>1218</v>
      </c>
      <c r="AB138" s="80">
        <f>IFERROR(VLOOKUP(AA138,'Lookup Data'!A:B,2,),"")</f>
        <v>20473421</v>
      </c>
      <c r="AC138" s="81" t="str">
        <f>IFERROR(VLOOKUP(AA138,'Lookup Data'!A:D,3,),"")</f>
        <v>Sociology and Anthropology</v>
      </c>
      <c r="AD138" s="53"/>
      <c r="AE138" s="56" t="s">
        <v>1219</v>
      </c>
      <c r="AF138" s="80" t="str">
        <f>IFERROR(VLOOKUP(AE138,'Lookup Data'!A:D,2,),"")</f>
        <v/>
      </c>
      <c r="AG138" s="117" t="s">
        <v>1220</v>
      </c>
      <c r="AH138" s="53"/>
      <c r="AI138" s="56" t="s">
        <v>1221</v>
      </c>
      <c r="AJ138" s="80">
        <f>IFERROR(VLOOKUP(AI138,'Lookup Data'!A:D,2,),"")</f>
        <v>10194513</v>
      </c>
      <c r="AK138" s="80" t="str">
        <f>IFERROR(VLOOKUP(AI138,'Lookup Data'!A:D,3,),"")</f>
        <v>Geography, Planning and Environment</v>
      </c>
      <c r="AL138" s="53"/>
      <c r="AM138" s="56"/>
      <c r="AN138" s="53"/>
      <c r="AO138" s="53"/>
      <c r="AP138" s="53"/>
      <c r="AQ138" s="82" t="s">
        <v>1222</v>
      </c>
      <c r="AR138" s="79" t="s">
        <v>1223</v>
      </c>
      <c r="AS138" s="56"/>
      <c r="AT138" s="56" t="s">
        <v>1224</v>
      </c>
      <c r="AU138" s="53"/>
      <c r="AV138" s="53"/>
      <c r="AW138" s="53"/>
      <c r="AX138" s="134" t="s">
        <v>1225</v>
      </c>
      <c r="AY138" s="53"/>
      <c r="AZ138" s="116" t="str">
        <f>IFERROR(IF(VLOOKUP(AX138,'Lookup Data'!I$2:K$29,3,TRUE)="","",VLOOKUP(AX138,'Lookup Data'!I$2:K$29,3,TRUE)),"")</f>
        <v>Pascale Biron</v>
      </c>
      <c r="BA138" s="53"/>
      <c r="BB138" s="116" t="str">
        <f>IFERROR(IF(VLOOKUP(AX138,'Lookup Data'!I$2:L$29,4,TRUE)="","",VLOOKUP(AX138,'Lookup Data'!I$2:L$29,4,TRUE)),"")</f>
        <v>Faculty of Arts and Science</v>
      </c>
      <c r="BC138" s="116" t="str">
        <f ca="1">IFERROR(VLOOKUP(BB138,'Lookup Data'!F$2:'Lookup Data'!F$6:G736,2,),"")</f>
        <v>Pascale Sicotte</v>
      </c>
      <c r="BD138" s="103">
        <f>(E138-7)</f>
        <v>45702</v>
      </c>
      <c r="BE138" s="53"/>
    </row>
    <row r="139" spans="1:57" ht="15" customHeight="1">
      <c r="A139" s="16">
        <v>21183745</v>
      </c>
      <c r="B139" s="15" t="s">
        <v>1226</v>
      </c>
      <c r="C139" s="15" t="s">
        <v>1227</v>
      </c>
      <c r="D139" s="16" t="s">
        <v>493</v>
      </c>
      <c r="E139" s="69">
        <v>45721</v>
      </c>
      <c r="F139" s="20">
        <v>0.54166666666666663</v>
      </c>
      <c r="G139" s="15" t="s">
        <v>1228</v>
      </c>
      <c r="H139" s="56" t="s">
        <v>1229</v>
      </c>
      <c r="I139" s="80">
        <f>IFERROR(VLOOKUP(H139,'Lookup Data'!A:D,2,FALSE),"")</f>
        <v>10057908</v>
      </c>
      <c r="J139" s="81" t="str">
        <f>IFERROR(VLOOKUP(H139,'Lookup Data'!A:D,3,FALSE),"")</f>
        <v>Communication Studies</v>
      </c>
      <c r="K139" s="53"/>
      <c r="L139" s="56" t="s">
        <v>1230</v>
      </c>
      <c r="M139" s="80">
        <f>IFERROR(VLOOKUP(L139,'Lookup Data'!A:B,2,),"")</f>
        <v>10122255</v>
      </c>
      <c r="N139" s="53"/>
      <c r="O139" s="80" t="str">
        <f>IFERROR(VLOOKUP(L139,'Lookup Data'!A:D,3,FALSE),"")</f>
        <v>Art History</v>
      </c>
      <c r="P139" s="78"/>
      <c r="Q139" s="56"/>
      <c r="R139" s="53"/>
      <c r="S139" s="53"/>
      <c r="T139" s="53"/>
      <c r="U139" s="53"/>
      <c r="V139" s="54"/>
      <c r="W139" s="53"/>
      <c r="X139" s="53"/>
      <c r="Y139" s="53"/>
      <c r="Z139" s="53"/>
      <c r="AA139" s="56" t="s">
        <v>1231</v>
      </c>
      <c r="AB139" s="80">
        <f>IFERROR(VLOOKUP(AA139,'Lookup Data'!A:B,2,),"")</f>
        <v>22908549</v>
      </c>
      <c r="AC139" s="81" t="str">
        <f>IFERROR(VLOOKUP(AA139,'Lookup Data'!A:D,3,),"")</f>
        <v>Theatre</v>
      </c>
      <c r="AD139" s="53"/>
      <c r="AE139" s="56" t="s">
        <v>1232</v>
      </c>
      <c r="AF139" s="80" t="str">
        <f>IFERROR(VLOOKUP(AE139,'Lookup Data'!A:D,2,),"")</f>
        <v/>
      </c>
      <c r="AG139" s="117" t="s">
        <v>1233</v>
      </c>
      <c r="AH139" s="53"/>
      <c r="AI139" s="56" t="s">
        <v>497</v>
      </c>
      <c r="AJ139" s="80">
        <f>IFERROR(VLOOKUP(AI139,'Lookup Data'!A:D,2,),"")</f>
        <v>28810753</v>
      </c>
      <c r="AK139" s="80" t="str">
        <f>IFERROR(VLOOKUP(AI139,'Lookup Data'!A:D,3,),"")</f>
        <v>Art History</v>
      </c>
      <c r="AL139" s="53"/>
      <c r="AM139" s="56"/>
      <c r="AN139" s="53"/>
      <c r="AO139" s="53"/>
      <c r="AP139" s="53"/>
      <c r="AQ139" s="82" t="s">
        <v>1234</v>
      </c>
      <c r="AR139" s="79" t="s">
        <v>1235</v>
      </c>
      <c r="AS139" s="56"/>
      <c r="AT139" s="56" t="s">
        <v>402</v>
      </c>
      <c r="AU139" s="53"/>
      <c r="AV139" s="53"/>
      <c r="AW139" s="53"/>
      <c r="AX139" s="134" t="s">
        <v>493</v>
      </c>
      <c r="AY139" s="53"/>
      <c r="AZ139" s="116" t="str">
        <f>IFERROR(IF(VLOOKUP(AX139,'Lookup Data'!I$2:K$29,3,TRUE)="","",VLOOKUP(AX139,'Lookup Data'!I$2:K$29,3,TRUE)),"")</f>
        <v>Rebecca Duclos</v>
      </c>
      <c r="BA139" s="53"/>
      <c r="BB139" s="116" t="str">
        <f>IFERROR(IF(VLOOKUP(AX139,'Lookup Data'!I$2:L$29,4,TRUE)="","",VLOOKUP(AX139,'Lookup Data'!I$2:L$29,4,TRUE)),"")</f>
        <v>Faculty of Fine Arts</v>
      </c>
      <c r="BC139" s="116" t="str">
        <f ca="1">IFERROR(VLOOKUP(BB139,'Lookup Data'!F$2:'Lookup Data'!F$6:G737,2,),"")</f>
        <v>Annie Gérin</v>
      </c>
      <c r="BD139" s="103">
        <f>(E139-7)</f>
        <v>45714</v>
      </c>
      <c r="BE139" s="53"/>
    </row>
    <row r="140" spans="1:57" ht="15" customHeight="1">
      <c r="A140" s="16">
        <v>22577240</v>
      </c>
      <c r="B140" s="15" t="s">
        <v>1236</v>
      </c>
      <c r="C140" s="16" t="s">
        <v>1237</v>
      </c>
      <c r="D140" s="16" t="s">
        <v>1238</v>
      </c>
      <c r="E140" s="69">
        <v>45713</v>
      </c>
      <c r="F140" s="20">
        <v>0.5625</v>
      </c>
      <c r="G140" s="15" t="s">
        <v>1239</v>
      </c>
      <c r="H140" s="79" t="s">
        <v>1240</v>
      </c>
      <c r="I140" s="80">
        <f>IFERROR(VLOOKUP(H140,'Lookup Data'!A:D,2,FALSE),"")</f>
        <v>0</v>
      </c>
      <c r="J140" s="81" t="str">
        <f>IFERROR(VLOOKUP(H140,'Lookup Data'!A:D,3,FALSE),"")</f>
        <v>Communication Studies</v>
      </c>
      <c r="K140" s="53"/>
      <c r="L140" s="56" t="s">
        <v>1229</v>
      </c>
      <c r="M140" s="80">
        <f>IFERROR(VLOOKUP(L140,'Lookup Data'!A:B,2,),"")</f>
        <v>10057908</v>
      </c>
      <c r="N140" s="53"/>
      <c r="O140" s="80" t="str">
        <f>IFERROR(VLOOKUP(L140,'Lookup Data'!A:D,3,FALSE),"")</f>
        <v>Communication Studies</v>
      </c>
      <c r="P140" s="78"/>
      <c r="Q140" s="56"/>
      <c r="R140" s="53"/>
      <c r="S140" s="53"/>
      <c r="T140" s="53"/>
      <c r="U140" s="53"/>
      <c r="V140" s="54"/>
      <c r="W140" s="53"/>
      <c r="X140" s="53"/>
      <c r="Y140" s="53"/>
      <c r="Z140" s="53"/>
      <c r="AA140" s="56" t="s">
        <v>191</v>
      </c>
      <c r="AB140" s="80">
        <f>IFERROR(VLOOKUP(AA140,'Lookup Data'!A:B,2,),"")</f>
        <v>10184328</v>
      </c>
      <c r="AC140" s="81" t="str">
        <f>IFERROR(VLOOKUP(AA140,'Lookup Data'!A:D,3,),"")</f>
        <v>Design and Computation Arts</v>
      </c>
      <c r="AD140" s="53"/>
      <c r="AE140" s="56" t="s">
        <v>115</v>
      </c>
      <c r="AF140" s="80">
        <f>IFERROR(VLOOKUP(AE140,'Lookup Data'!A:D,2,),"")</f>
        <v>23006670</v>
      </c>
      <c r="AG140" s="80" t="str">
        <f>IFERROR(VLOOKUP(AE140,'Lookup Data'!A:D,3,),"")</f>
        <v>Communication Studies</v>
      </c>
      <c r="AH140" s="53"/>
      <c r="AI140" s="56" t="s">
        <v>1241</v>
      </c>
      <c r="AJ140" s="80">
        <f>IFERROR(VLOOKUP(AI140,'Lookup Data'!A:D,2,),"")</f>
        <v>0</v>
      </c>
      <c r="AK140" s="80" t="str">
        <f>IFERROR(VLOOKUP(AI140,'Lookup Data'!A:D,3,),"")</f>
        <v>Communication Studies</v>
      </c>
      <c r="AL140" s="53"/>
      <c r="AM140" s="56"/>
      <c r="AN140" s="53"/>
      <c r="AO140" s="53"/>
      <c r="AP140" s="53"/>
      <c r="AQ140" s="82" t="s">
        <v>1242</v>
      </c>
      <c r="AR140" s="56" t="s">
        <v>1238</v>
      </c>
      <c r="AS140" s="56"/>
      <c r="AT140" s="56" t="s">
        <v>783</v>
      </c>
      <c r="AU140" s="53"/>
      <c r="AV140" s="53"/>
      <c r="AW140" s="53"/>
      <c r="AX140" s="134" t="s">
        <v>1243</v>
      </c>
      <c r="AY140" s="53"/>
      <c r="AZ140" s="116" t="str">
        <f>IFERROR(IF(VLOOKUP(AX140,'Lookup Data'!I$2:K$29,3,TRUE)="","",VLOOKUP(AX140,'Lookup Data'!I$2:K$29,3,TRUE)),"")</f>
        <v>Mia Consalvo</v>
      </c>
      <c r="BA140" s="53"/>
      <c r="BB140" s="116" t="str">
        <f>IFERROR(IF(VLOOKUP(AX140,'Lookup Data'!I$2:L$29,4,TRUE)="","",VLOOKUP(AX140,'Lookup Data'!I$2:L$29,4,TRUE)),"")</f>
        <v>Faculty of Arts and Science</v>
      </c>
      <c r="BC140" s="116" t="str">
        <f ca="1">IFERROR(VLOOKUP(BB140,'Lookup Data'!F$2:'Lookup Data'!F$6:G738,2,),"")</f>
        <v>Pascale Sicotte</v>
      </c>
      <c r="BD140" s="103">
        <f>(E140-7)</f>
        <v>45706</v>
      </c>
      <c r="BE140" s="53"/>
    </row>
    <row r="141" spans="1:57" ht="15" customHeight="1">
      <c r="A141" s="16">
        <v>40103151</v>
      </c>
      <c r="B141" s="15" t="s">
        <v>1244</v>
      </c>
      <c r="C141" s="16" t="s">
        <v>1245</v>
      </c>
      <c r="D141" s="16" t="s">
        <v>167</v>
      </c>
      <c r="E141" s="69">
        <v>45715</v>
      </c>
      <c r="F141" s="20">
        <v>0.45833333333333331</v>
      </c>
      <c r="G141" s="15" t="s">
        <v>181</v>
      </c>
      <c r="H141" s="56" t="s">
        <v>155</v>
      </c>
      <c r="I141" s="80">
        <f>IFERROR(VLOOKUP(H141,'Lookup Data'!A:D,2,FALSE),"")</f>
        <v>40043026</v>
      </c>
      <c r="J141" s="81" t="str">
        <f>IFERROR(VLOOKUP(H141,'Lookup Data'!A:D,3,FALSE),"")</f>
        <v>Concordia Institute for Information and Systems Engineering</v>
      </c>
      <c r="K141" s="53"/>
      <c r="L141" s="56" t="s">
        <v>637</v>
      </c>
      <c r="M141" s="80">
        <f>IFERROR(VLOOKUP(L141,'Lookup Data'!A:B,2,),"")</f>
        <v>10141439</v>
      </c>
      <c r="N141" s="53"/>
      <c r="O141" s="80" t="str">
        <f>IFERROR(VLOOKUP(L141,'Lookup Data'!A:D,3,FALSE),"")</f>
        <v>Concordia Institute for Information and Systems Engineering</v>
      </c>
      <c r="P141" s="78"/>
      <c r="Q141" s="56"/>
      <c r="R141" s="53"/>
      <c r="S141" s="53"/>
      <c r="T141" s="53"/>
      <c r="U141" s="53"/>
      <c r="V141" s="54"/>
      <c r="W141" s="53"/>
      <c r="X141" s="53"/>
      <c r="Y141" s="53"/>
      <c r="Z141" s="54"/>
      <c r="AA141" s="79" t="s">
        <v>546</v>
      </c>
      <c r="AB141" s="80">
        <f>IFERROR(VLOOKUP(AA141,'Lookup Data'!A:B,2,),"")</f>
        <v>20644013</v>
      </c>
      <c r="AC141" s="81" t="str">
        <f>IFERROR(VLOOKUP(AA141,'Lookup Data'!A:D,3,),"")</f>
        <v>Mechanical, Industrial and Aerospace Engineering</v>
      </c>
      <c r="AD141" s="53"/>
      <c r="AE141" s="79" t="s">
        <v>787</v>
      </c>
      <c r="AF141" s="80">
        <f>IFERROR(VLOOKUP(AE141,'Lookup Data'!A:D,2,),"")</f>
        <v>10132704</v>
      </c>
      <c r="AG141" s="80" t="str">
        <f>IFERROR(VLOOKUP(AE141,'Lookup Data'!A:D,3,),"")</f>
        <v>Concordia Institute for Information and Systems Engineering</v>
      </c>
      <c r="AH141" s="53"/>
      <c r="AI141" s="56" t="s">
        <v>83</v>
      </c>
      <c r="AJ141" s="80">
        <f>IFERROR(VLOOKUP(AI141,'Lookup Data'!A:D,2,),"")</f>
        <v>10141810</v>
      </c>
      <c r="AK141" s="80" t="str">
        <f>IFERROR(VLOOKUP(AI141,'Lookup Data'!A:D,3,),"")</f>
        <v>Concordia Institute for Information and Systems Engineering</v>
      </c>
      <c r="AL141" s="53"/>
      <c r="AM141" s="56"/>
      <c r="AN141" s="53"/>
      <c r="AO141" s="53"/>
      <c r="AP141" s="53"/>
      <c r="AQ141" s="82" t="s">
        <v>1246</v>
      </c>
      <c r="AR141" s="79" t="s">
        <v>1247</v>
      </c>
      <c r="AS141" s="56"/>
      <c r="AT141" s="56" t="s">
        <v>1248</v>
      </c>
      <c r="AU141" s="53"/>
      <c r="AV141" s="53"/>
      <c r="AW141" s="53"/>
      <c r="AX141" s="134" t="s">
        <v>646</v>
      </c>
      <c r="AY141" s="53"/>
      <c r="AZ141" s="116" t="str">
        <f>IFERROR(IF(VLOOKUP(AX141,'Lookup Data'!I$2:K$29,3,TRUE)="","",VLOOKUP(AX141,'Lookup Data'!I$2:K$29,3,TRUE)),"")</f>
        <v>Farnoosh Naderkhani</v>
      </c>
      <c r="BA141" s="53"/>
      <c r="BB141" s="116" t="str">
        <f>IFERROR(IF(VLOOKUP(AX141,'Lookup Data'!I$2:L$29,4,TRUE)="","",VLOOKUP(AX141,'Lookup Data'!I$2:L$29,4,TRUE)),"")</f>
        <v>Gina Cody School of Engineering and Computer Science</v>
      </c>
      <c r="BC141" s="116" t="str">
        <f ca="1">IFERROR(VLOOKUP(BB141,'Lookup Data'!F$2:'Lookup Data'!F$6:G739,2,),"")</f>
        <v>Mourad Debbabi</v>
      </c>
      <c r="BD141" s="103">
        <f>(E141-7)</f>
        <v>45708</v>
      </c>
      <c r="BE141" s="53"/>
    </row>
    <row r="142" spans="1:57" ht="15" customHeight="1">
      <c r="A142" s="12">
        <v>27652836</v>
      </c>
      <c r="B142" s="59" t="s">
        <v>1249</v>
      </c>
      <c r="C142" s="12" t="s">
        <v>1250</v>
      </c>
      <c r="D142" s="12" t="s">
        <v>141</v>
      </c>
      <c r="E142" s="71">
        <v>45715</v>
      </c>
      <c r="F142" s="72">
        <v>0.45833333333333331</v>
      </c>
      <c r="G142" s="59" t="s">
        <v>386</v>
      </c>
      <c r="H142" s="56" t="s">
        <v>1251</v>
      </c>
      <c r="I142" s="80" t="str">
        <f>IFERROR(VLOOKUP(H142,'Lookup Data'!A:D,2,FALSE),"")</f>
        <v/>
      </c>
      <c r="J142" s="96" t="s">
        <v>717</v>
      </c>
      <c r="K142" s="53"/>
      <c r="L142" s="56" t="s">
        <v>1252</v>
      </c>
      <c r="M142" s="80" t="str">
        <f>IFERROR(VLOOKUP(L142,'Lookup Data'!A:B,2,),"")</f>
        <v/>
      </c>
      <c r="N142" s="53"/>
      <c r="O142" s="117" t="s">
        <v>677</v>
      </c>
      <c r="P142" s="78"/>
      <c r="Q142" s="56"/>
      <c r="R142" s="53"/>
      <c r="S142" s="53"/>
      <c r="T142" s="53"/>
      <c r="U142" s="53"/>
      <c r="V142" s="54"/>
      <c r="W142" s="53"/>
      <c r="X142" s="53"/>
      <c r="Y142" s="53"/>
      <c r="Z142" s="53"/>
      <c r="AA142" s="56" t="s">
        <v>1253</v>
      </c>
      <c r="AB142" s="80" t="str">
        <f>IFERROR(VLOOKUP(AA142,'Lookup Data'!A:B,2,),"")</f>
        <v/>
      </c>
      <c r="AC142" s="96" t="s">
        <v>717</v>
      </c>
      <c r="AD142" s="53"/>
      <c r="AE142" s="56" t="s">
        <v>1254</v>
      </c>
      <c r="AF142" s="80" t="str">
        <f>IFERROR(VLOOKUP(AE142,'Lookup Data'!A:D,2,),"")</f>
        <v/>
      </c>
      <c r="AG142" s="117" t="s">
        <v>677</v>
      </c>
      <c r="AH142" s="53"/>
      <c r="AI142" s="56" t="s">
        <v>1255</v>
      </c>
      <c r="AJ142" s="80" t="str">
        <f>IFERROR(VLOOKUP(AI142,'Lookup Data'!A:D,2,),"")</f>
        <v/>
      </c>
      <c r="AK142" s="117" t="s">
        <v>677</v>
      </c>
      <c r="AL142" s="53"/>
      <c r="AM142" s="56"/>
      <c r="AN142" s="53"/>
      <c r="AO142" s="53"/>
      <c r="AP142" s="53"/>
      <c r="AQ142" s="82" t="s">
        <v>1256</v>
      </c>
      <c r="AR142" s="56" t="s">
        <v>233</v>
      </c>
      <c r="AS142" s="56"/>
      <c r="AT142" s="56" t="s">
        <v>1257</v>
      </c>
      <c r="AU142" s="53"/>
      <c r="AV142" s="53"/>
      <c r="AW142" s="53"/>
      <c r="AX142" s="134" t="s">
        <v>646</v>
      </c>
      <c r="AY142" s="53"/>
      <c r="AZ142" s="116" t="s">
        <v>678</v>
      </c>
      <c r="BA142" s="53"/>
      <c r="BB142" s="116" t="str">
        <f>IFERROR(IF(VLOOKUP(AX142,'Lookup Data'!I$2:L$29,4,TRUE)="","",VLOOKUP(AX142,'Lookup Data'!I$2:L$29,4,TRUE)),"")</f>
        <v>Gina Cody School of Engineering and Computer Science</v>
      </c>
      <c r="BC142" s="116" t="str">
        <f ca="1">IFERROR(VLOOKUP(BB142,'Lookup Data'!F$2:'Lookup Data'!F$6:G740,2,),"")</f>
        <v>Mourad Debbabi</v>
      </c>
      <c r="BD142" s="103">
        <f>(E142-7)</f>
        <v>45708</v>
      </c>
      <c r="BE142" s="53"/>
    </row>
    <row r="143" spans="1:57" ht="15" customHeight="1">
      <c r="A143" s="12">
        <v>40013016</v>
      </c>
      <c r="B143" s="59" t="s">
        <v>1258</v>
      </c>
      <c r="C143" s="59" t="s">
        <v>1259</v>
      </c>
      <c r="D143" s="12" t="s">
        <v>233</v>
      </c>
      <c r="E143" s="71">
        <v>45709</v>
      </c>
      <c r="F143" s="72">
        <v>0.41666666666666669</v>
      </c>
      <c r="G143" s="59" t="s">
        <v>181</v>
      </c>
      <c r="H143" s="56" t="s">
        <v>557</v>
      </c>
      <c r="I143" s="80">
        <f>IFERROR(VLOOKUP(H143,'Lookup Data'!A:D,2,FALSE),"")</f>
        <v>10175923</v>
      </c>
      <c r="J143" s="81" t="str">
        <f>IFERROR(VLOOKUP(H143,'Lookup Data'!A:D,3,FALSE),"")</f>
        <v>Mechanical, Industrial and Aerospace Engineering</v>
      </c>
      <c r="K143" s="53"/>
      <c r="L143" s="56" t="s">
        <v>943</v>
      </c>
      <c r="M143" s="80">
        <f>IFERROR(VLOOKUP(L143,'Lookup Data'!A:B,2,),"")</f>
        <v>10156436</v>
      </c>
      <c r="N143" s="53"/>
      <c r="O143" s="80" t="str">
        <f>IFERROR(VLOOKUP(L143,'Lookup Data'!A:D,3,FALSE),"")</f>
        <v>Mechanical, Industrial and Aerospace Engineering</v>
      </c>
      <c r="P143" s="78"/>
      <c r="Q143" s="56"/>
      <c r="R143" s="53"/>
      <c r="S143" s="53"/>
      <c r="T143" s="53"/>
      <c r="U143" s="53"/>
      <c r="V143" s="54"/>
      <c r="W143" s="53"/>
      <c r="X143" s="53"/>
      <c r="Y143" s="53"/>
      <c r="Z143" s="53"/>
      <c r="AA143" s="56" t="s">
        <v>557</v>
      </c>
      <c r="AB143" s="80">
        <f>IFERROR(VLOOKUP(AA143,'Lookup Data'!A:B,2,),"")</f>
        <v>10175923</v>
      </c>
      <c r="AC143" s="81" t="str">
        <f>IFERROR(VLOOKUP(AA143,'Lookup Data'!A:D,3,),"")</f>
        <v>Mechanical, Industrial and Aerospace Engineering</v>
      </c>
      <c r="AD143" s="53"/>
      <c r="AE143" s="56" t="s">
        <v>848</v>
      </c>
      <c r="AF143" s="80">
        <f>IFERROR(VLOOKUP(AE143,'Lookup Data'!A:D,2,),"")</f>
        <v>20316105</v>
      </c>
      <c r="AG143" s="80" t="str">
        <f>IFERROR(VLOOKUP(AE143,'Lookup Data'!A:D,3,),"")</f>
        <v>Mechanical, Industrial and Aerospace Engineering</v>
      </c>
      <c r="AH143" s="53"/>
      <c r="AI143" s="56" t="s">
        <v>1260</v>
      </c>
      <c r="AJ143" s="80">
        <f>IFERROR(VLOOKUP(AI143,'Lookup Data'!A:D,2,),"")</f>
        <v>10150350</v>
      </c>
      <c r="AK143" s="80" t="str">
        <f>IFERROR(VLOOKUP(AI143,'Lookup Data'!A:D,3,),"")</f>
        <v>Mechanical, Industrial and Aerospace Engineering</v>
      </c>
      <c r="AL143" s="53"/>
      <c r="AM143" s="56"/>
      <c r="AN143" s="53"/>
      <c r="AO143" s="53"/>
      <c r="AP143" s="53"/>
      <c r="AQ143" s="82" t="s">
        <v>1261</v>
      </c>
      <c r="AR143" s="79" t="s">
        <v>1262</v>
      </c>
      <c r="AS143" s="56"/>
      <c r="AT143" s="56" t="s">
        <v>1263</v>
      </c>
      <c r="AU143" s="53"/>
      <c r="AV143" s="53"/>
      <c r="AW143" s="53"/>
      <c r="AX143" s="134" t="s">
        <v>717</v>
      </c>
      <c r="AY143" s="53"/>
      <c r="AZ143" s="116" t="str">
        <f>IFERROR(IF(VLOOKUP(AX143,'Lookup Data'!I$2:K$29,3,TRUE)="","",VLOOKUP(AX143,'Lookup Data'!I$2:K$29,3,TRUE)),"")</f>
        <v>Ramin Sedaghati</v>
      </c>
      <c r="BA143" s="53"/>
      <c r="BB143" s="116" t="str">
        <f>IFERROR(IF(VLOOKUP(AX143,'Lookup Data'!I$2:L$29,4,TRUE)="","",VLOOKUP(AX143,'Lookup Data'!I$2:L$29,4,TRUE)),"")</f>
        <v>Gina Cody School of Engineering and Computer Science</v>
      </c>
      <c r="BC143" s="116" t="str">
        <f ca="1">IFERROR(VLOOKUP(BB143,'Lookup Data'!F$2:'Lookup Data'!F$6:G741,2,),"")</f>
        <v>Mourad Debbabi</v>
      </c>
      <c r="BD143" s="103">
        <f>(E143-7)</f>
        <v>45702</v>
      </c>
      <c r="BE143" s="53"/>
    </row>
    <row r="144" spans="1:57" ht="15" customHeight="1">
      <c r="A144" s="16">
        <v>40153341</v>
      </c>
      <c r="B144" s="15" t="s">
        <v>1264</v>
      </c>
      <c r="C144" s="15" t="s">
        <v>1265</v>
      </c>
      <c r="D144" s="16" t="s">
        <v>79</v>
      </c>
      <c r="E144" s="69">
        <v>45713</v>
      </c>
      <c r="F144" s="20">
        <v>0.58333333333333337</v>
      </c>
      <c r="G144" s="15" t="s">
        <v>1094</v>
      </c>
      <c r="H144" s="56" t="s">
        <v>629</v>
      </c>
      <c r="I144" s="80">
        <f>IFERROR(VLOOKUP(H144,'Lookup Data'!A:D,2,FALSE),"")</f>
        <v>10120449</v>
      </c>
      <c r="J144" s="81" t="str">
        <f>IFERROR(VLOOKUP(H144,'Lookup Data'!A:D,3,FALSE),"")</f>
        <v>Electrical and Computer Engineering</v>
      </c>
      <c r="K144" s="53"/>
      <c r="L144" s="56" t="s">
        <v>342</v>
      </c>
      <c r="M144" s="80">
        <f>IFERROR(VLOOKUP(L144,'Lookup Data'!A:B,2,),"")</f>
        <v>10194592</v>
      </c>
      <c r="N144" s="53"/>
      <c r="O144" s="80" t="str">
        <f>IFERROR(VLOOKUP(L144,'Lookup Data'!A:D,3,FALSE),"")</f>
        <v>Concordia Institute for Information and Systems Engineering</v>
      </c>
      <c r="P144" s="78"/>
      <c r="Q144" s="79" t="s">
        <v>1266</v>
      </c>
      <c r="R144" s="80">
        <f>IFERROR(VLOOKUP(Q144,'Lookup Data'!A:D,2,FALSE),"")</f>
        <v>10127336</v>
      </c>
      <c r="S144" s="53"/>
      <c r="T144" s="80" t="str">
        <f>IFERROR(VLOOKUP(Q144,'Lookup Data'!A:D,3,FALSE),"")</f>
        <v>Concordia Institute for Information and Systems Engineering</v>
      </c>
      <c r="U144" s="53"/>
      <c r="V144" s="54"/>
      <c r="W144" s="53"/>
      <c r="X144" s="53"/>
      <c r="Y144" s="53"/>
      <c r="Z144" s="53"/>
      <c r="AA144" s="56" t="s">
        <v>1267</v>
      </c>
      <c r="AB144" s="80">
        <f>IFERROR(VLOOKUP(AA144,'Lookup Data'!A:B,2,),"")</f>
        <v>23367622</v>
      </c>
      <c r="AC144" s="81" t="str">
        <f>IFERROR(VLOOKUP(AA144,'Lookup Data'!A:D,3,),"")</f>
        <v>Electrical and Computer Engineering</v>
      </c>
      <c r="AD144" s="53"/>
      <c r="AE144" s="56" t="s">
        <v>155</v>
      </c>
      <c r="AF144" s="80">
        <f>IFERROR(VLOOKUP(AE144,'Lookup Data'!A:D,2,),"")</f>
        <v>40043026</v>
      </c>
      <c r="AG144" s="80" t="str">
        <f>IFERROR(VLOOKUP(AE144,'Lookup Data'!A:D,3,),"")</f>
        <v>Concordia Institute for Information and Systems Engineering</v>
      </c>
      <c r="AH144" s="53"/>
      <c r="AI144" s="56" t="s">
        <v>876</v>
      </c>
      <c r="AJ144" s="80">
        <f>IFERROR(VLOOKUP(AI144,'Lookup Data'!A:D,2,),"")</f>
        <v>26593178</v>
      </c>
      <c r="AK144" s="80" t="str">
        <f>IFERROR(VLOOKUP(AI144,'Lookup Data'!A:D,3,),"")</f>
        <v>Concordia Institute for Information and Systems Engineering</v>
      </c>
      <c r="AL144" s="53"/>
      <c r="AM144" s="56"/>
      <c r="AN144" s="53"/>
      <c r="AO144" s="53"/>
      <c r="AP144" s="53"/>
      <c r="AQ144" s="82" t="s">
        <v>1268</v>
      </c>
      <c r="AR144" s="79" t="s">
        <v>85</v>
      </c>
      <c r="AS144" s="56"/>
      <c r="AT144" s="56" t="s">
        <v>1098</v>
      </c>
      <c r="AU144" s="53"/>
      <c r="AV144" s="53"/>
      <c r="AW144" s="53"/>
      <c r="AX144" s="134" t="s">
        <v>646</v>
      </c>
      <c r="AY144" s="53"/>
      <c r="AZ144" s="116" t="str">
        <f>IFERROR(IF(VLOOKUP(AX144,'Lookup Data'!I$2:K$29,3,TRUE)="","",VLOOKUP(AX144,'Lookup Data'!I$2:K$29,3,TRUE)),"")</f>
        <v>Farnoosh Naderkhani</v>
      </c>
      <c r="BA144" s="53"/>
      <c r="BB144" s="116" t="str">
        <f>IFERROR(IF(VLOOKUP(AX144,'Lookup Data'!I$2:L$29,4,TRUE)="","",VLOOKUP(AX144,'Lookup Data'!I$2:L$29,4,TRUE)),"")</f>
        <v>Gina Cody School of Engineering and Computer Science</v>
      </c>
      <c r="BC144" s="116" t="str">
        <f ca="1">IFERROR(VLOOKUP(BB144,'Lookup Data'!F$2:'Lookup Data'!F$6:G742,2,),"")</f>
        <v>Mourad Debbabi</v>
      </c>
      <c r="BD144" s="103">
        <f>(E144-7)</f>
        <v>45706</v>
      </c>
      <c r="BE144" s="53"/>
    </row>
    <row r="145" spans="1:57" ht="15" customHeight="1">
      <c r="A145" s="16">
        <v>40118070</v>
      </c>
      <c r="B145" s="15" t="s">
        <v>1269</v>
      </c>
      <c r="C145" s="16" t="s">
        <v>1270</v>
      </c>
      <c r="D145" s="16" t="s">
        <v>621</v>
      </c>
      <c r="E145" s="69">
        <v>45735</v>
      </c>
      <c r="F145" s="20">
        <v>0.625</v>
      </c>
      <c r="G145" s="15" t="s">
        <v>1271</v>
      </c>
      <c r="H145" s="56" t="s">
        <v>1272</v>
      </c>
      <c r="I145" s="80" t="str">
        <f>IFERROR(VLOOKUP(H145,'Lookup Data'!A:D,2,FALSE),"")</f>
        <v>10036587</v>
      </c>
      <c r="J145" s="81" t="str">
        <f>IFERROR(VLOOKUP(H145,'Lookup Data'!A:D,3,FALSE),"")</f>
        <v>Mathematics and Statistics</v>
      </c>
      <c r="K145" s="53"/>
      <c r="L145" s="56" t="s">
        <v>1273</v>
      </c>
      <c r="M145" s="80">
        <f>IFERROR(VLOOKUP(L145,'Lookup Data'!A:B,2,),"")</f>
        <v>28057370</v>
      </c>
      <c r="N145" s="53"/>
      <c r="O145" s="80" t="str">
        <f>IFERROR(VLOOKUP(L145,'Lookup Data'!A:D,3,FALSE),"")</f>
        <v>Physics</v>
      </c>
      <c r="P145" s="78"/>
      <c r="Q145" s="56"/>
      <c r="R145" s="80" t="str">
        <f>IFERROR(VLOOKUP(Q145,'Lookup Data'!A:D,2,FALSE),"")</f>
        <v/>
      </c>
      <c r="S145" s="53"/>
      <c r="T145" s="80" t="str">
        <f>IFERROR(VLOOKUP(Q145,'Lookup Data'!A:D,3,FALSE),"")</f>
        <v/>
      </c>
      <c r="U145" s="53"/>
      <c r="V145" s="54"/>
      <c r="W145" s="53"/>
      <c r="X145" s="53"/>
      <c r="Y145" s="53"/>
      <c r="Z145" s="53"/>
      <c r="AA145" s="56" t="s">
        <v>1274</v>
      </c>
      <c r="AB145" s="80" t="str">
        <f>IFERROR(VLOOKUP(AA145,'Lookup Data'!A:B,2,),"")</f>
        <v>10019054</v>
      </c>
      <c r="AC145" s="81" t="str">
        <f>IFERROR(VLOOKUP(AA145,'Lookup Data'!A:D,3,),"")</f>
        <v>Physics</v>
      </c>
      <c r="AD145" s="53"/>
      <c r="AE145" s="56" t="s">
        <v>1275</v>
      </c>
      <c r="AF145" s="80">
        <f>IFERROR(VLOOKUP(AE145,'Lookup Data'!A:D,2,),"")</f>
        <v>0</v>
      </c>
      <c r="AG145" s="80" t="str">
        <f>IFERROR(VLOOKUP(AE145,'Lookup Data'!A:D,3,),"")</f>
        <v>Physics</v>
      </c>
      <c r="AH145" s="53"/>
      <c r="AI145" s="56" t="s">
        <v>778</v>
      </c>
      <c r="AJ145" s="80">
        <f>IFERROR(VLOOKUP(AI145,'Lookup Data'!A:D,2,),"")</f>
        <v>0</v>
      </c>
      <c r="AK145" s="80" t="str">
        <f>IFERROR(VLOOKUP(AI145,'Lookup Data'!A:D,3,),"")</f>
        <v>Physics</v>
      </c>
      <c r="AL145" s="53"/>
      <c r="AM145" s="56"/>
      <c r="AN145" s="53"/>
      <c r="AO145" s="53"/>
      <c r="AP145" s="53"/>
      <c r="AQ145" s="82" t="s">
        <v>1276</v>
      </c>
      <c r="AR145" s="79" t="s">
        <v>1277</v>
      </c>
      <c r="AS145" s="56"/>
      <c r="AT145" s="56" t="s">
        <v>429</v>
      </c>
      <c r="AU145" s="53"/>
      <c r="AV145" s="53"/>
      <c r="AW145" s="53"/>
      <c r="AX145" s="134" t="s">
        <v>621</v>
      </c>
      <c r="AY145" s="53"/>
      <c r="AZ145" s="116" t="str">
        <f>IFERROR(IF(VLOOKUP(AX145,'Lookup Data'!I$2:K$29,3,TRUE)="","",VLOOKUP(AX145,'Lookup Data'!I$2:K$29,3,TRUE)),"")</f>
        <v xml:space="preserve">Saurabh Maiti </v>
      </c>
      <c r="BA145" s="53"/>
      <c r="BB145" s="116" t="str">
        <f>IFERROR(IF(VLOOKUP(AX145,'Lookup Data'!I$2:L$29,4,TRUE)="","",VLOOKUP(AX145,'Lookup Data'!I$2:L$29,4,TRUE)),"")</f>
        <v>Faculty of Arts and Science</v>
      </c>
      <c r="BC145" s="116" t="str">
        <f ca="1">IFERROR(VLOOKUP(BB145,'Lookup Data'!F$2:'Lookup Data'!F$6:G743,2,),"")</f>
        <v>Pascale Sicotte</v>
      </c>
      <c r="BD145" s="103">
        <f>(E145-7)</f>
        <v>45728</v>
      </c>
      <c r="BE145" s="53"/>
    </row>
    <row r="146" spans="1:57" ht="15" customHeight="1">
      <c r="A146" s="16">
        <v>40184569</v>
      </c>
      <c r="B146" s="15" t="s">
        <v>1278</v>
      </c>
      <c r="C146" s="15" t="s">
        <v>1279</v>
      </c>
      <c r="D146" s="16" t="s">
        <v>424</v>
      </c>
      <c r="E146" s="69">
        <v>45721</v>
      </c>
      <c r="F146" s="20">
        <v>0.79166666666666663</v>
      </c>
      <c r="G146" s="15" t="s">
        <v>1280</v>
      </c>
      <c r="H146" s="56" t="s">
        <v>163</v>
      </c>
      <c r="I146" s="80">
        <f>IFERROR(VLOOKUP(H146,'Lookup Data'!A:D,2,FALSE),"")</f>
        <v>10201981</v>
      </c>
      <c r="J146" s="81" t="str">
        <f>IFERROR(VLOOKUP(H146,'Lookup Data'!A:D,3,FALSE),"")</f>
        <v>Building, Civil and Environmental Engineering</v>
      </c>
      <c r="K146" s="53"/>
      <c r="L146" s="56" t="s">
        <v>1281</v>
      </c>
      <c r="M146" s="80" t="str">
        <f>IFERROR(VLOOKUP(L146,'Lookup Data'!A:B,2,),"")</f>
        <v>10116343</v>
      </c>
      <c r="N146" s="53"/>
      <c r="O146" s="80" t="str">
        <f>IFERROR(VLOOKUP(L146,'Lookup Data'!A:D,3,FALSE),"")</f>
        <v>Computer Science and Software Engineering</v>
      </c>
      <c r="P146" s="78"/>
      <c r="Q146" s="56" t="s">
        <v>1282</v>
      </c>
      <c r="R146" s="80">
        <f>IFERROR(VLOOKUP(Q146,'Lookup Data'!A:D,2,FALSE),"")</f>
        <v>0</v>
      </c>
      <c r="S146" s="53"/>
      <c r="T146" s="80" t="str">
        <f>IFERROR(VLOOKUP(Q146,'Lookup Data'!A:D,3,FALSE),"")</f>
        <v>Computer Science and Software Engineering</v>
      </c>
      <c r="U146" s="53"/>
      <c r="V146" s="54"/>
      <c r="W146" s="53"/>
      <c r="X146" s="53"/>
      <c r="Y146" s="53"/>
      <c r="Z146" s="53"/>
      <c r="AA146" s="56" t="s">
        <v>450</v>
      </c>
      <c r="AB146" s="80">
        <f>IFERROR(VLOOKUP(AA146,'Lookup Data'!A:B,2,),"")</f>
        <v>10212006</v>
      </c>
      <c r="AC146" s="81" t="str">
        <f>IFERROR(VLOOKUP(AA146,'Lookup Data'!A:D,3,),"")</f>
        <v>Computer Science and Software Engineering</v>
      </c>
      <c r="AD146" s="53"/>
      <c r="AE146" s="56" t="s">
        <v>1283</v>
      </c>
      <c r="AF146" s="80">
        <f>IFERROR(VLOOKUP(AE146,'Lookup Data'!A:D,2,),"")</f>
        <v>10138193</v>
      </c>
      <c r="AG146" s="80" t="str">
        <f>IFERROR(VLOOKUP(AE146,'Lookup Data'!A:D,3,),"")</f>
        <v>Computer Science and Software Engineering</v>
      </c>
      <c r="AH146" s="53"/>
      <c r="AI146" s="56" t="s">
        <v>427</v>
      </c>
      <c r="AJ146" s="80">
        <f>IFERROR(VLOOKUP(AI146,'Lookup Data'!A:D,2,),"")</f>
        <v>10189418</v>
      </c>
      <c r="AK146" s="80" t="str">
        <f>IFERROR(VLOOKUP(AI146,'Lookup Data'!A:D,3,),"")</f>
        <v>Computer Science and Software Engineering</v>
      </c>
      <c r="AL146" s="53"/>
      <c r="AM146" s="56"/>
      <c r="AN146" s="53"/>
      <c r="AO146" s="53"/>
      <c r="AP146" s="53"/>
      <c r="AQ146" s="82" t="s">
        <v>1284</v>
      </c>
      <c r="AR146" s="79" t="s">
        <v>1285</v>
      </c>
      <c r="AS146" s="56"/>
      <c r="AT146" s="79" t="s">
        <v>1286</v>
      </c>
      <c r="AU146" s="53"/>
      <c r="AV146" s="53"/>
      <c r="AW146" s="53"/>
      <c r="AX146" s="134" t="s">
        <v>725</v>
      </c>
      <c r="AY146" s="53"/>
      <c r="AZ146" s="116" t="str">
        <f>IFERROR(IF(VLOOKUP(AX146,'Lookup Data'!I$2:K$29,3,TRUE)="","",VLOOKUP(AX146,'Lookup Data'!I$2:K$29,3,TRUE)),"")</f>
        <v xml:space="preserve">Sabine Bergler </v>
      </c>
      <c r="BA146" s="53"/>
      <c r="BB146" s="116" t="str">
        <f>IFERROR(IF(VLOOKUP(AX146,'Lookup Data'!I$2:L$29,4,TRUE)="","",VLOOKUP(AX146,'Lookup Data'!I$2:L$29,4,TRUE)),"")</f>
        <v>Gina Cody School of Engineering and Computer Science</v>
      </c>
      <c r="BC146" s="116" t="str">
        <f ca="1">IFERROR(VLOOKUP(BB146,'Lookup Data'!F$2:'Lookup Data'!F$6:G744,2,),"")</f>
        <v>Mourad Debbabi</v>
      </c>
      <c r="BD146" s="103">
        <f>(E146-7)</f>
        <v>45714</v>
      </c>
      <c r="BE146" s="53"/>
    </row>
    <row r="147" spans="1:57" ht="15" customHeight="1">
      <c r="A147" s="59">
        <v>40084766</v>
      </c>
      <c r="B147" s="59" t="s">
        <v>1287</v>
      </c>
      <c r="C147" s="59" t="s">
        <v>1288</v>
      </c>
      <c r="D147" s="59" t="s">
        <v>123</v>
      </c>
      <c r="E147" s="65">
        <v>45733</v>
      </c>
      <c r="F147" s="68">
        <v>0.70833333333333337</v>
      </c>
      <c r="G147" s="15" t="s">
        <v>1280</v>
      </c>
      <c r="H147" s="56" t="s">
        <v>687</v>
      </c>
      <c r="I147" s="80">
        <f>IFERROR(VLOOKUP(H147,'Lookup Data'!A:D,2,FALSE),"")</f>
        <v>28535884</v>
      </c>
      <c r="J147" s="81" t="str">
        <f>IFERROR(VLOOKUP(H147,'Lookup Data'!A:D,3,FALSE),"")</f>
        <v>Education</v>
      </c>
      <c r="K147" s="53"/>
      <c r="L147" s="56" t="s">
        <v>212</v>
      </c>
      <c r="M147" s="80">
        <f>IFERROR(VLOOKUP(L147,'Lookup Data'!A:B,2,),"")</f>
        <v>20986127</v>
      </c>
      <c r="N147" s="53"/>
      <c r="O147" s="80" t="str">
        <f>IFERROR(VLOOKUP(L147,'Lookup Data'!A:D,3,FALSE),"")</f>
        <v>Art Education</v>
      </c>
      <c r="P147" s="78"/>
      <c r="Q147" s="56"/>
      <c r="R147" s="80" t="str">
        <f>IFERROR(VLOOKUP(Q147,'Lookup Data'!A:D,2,FALSE),"")</f>
        <v/>
      </c>
      <c r="S147" s="53"/>
      <c r="T147" s="80" t="str">
        <f>IFERROR(VLOOKUP(Q147,'Lookup Data'!A:D,3,FALSE),"")</f>
        <v/>
      </c>
      <c r="U147" s="53"/>
      <c r="V147" s="54"/>
      <c r="W147" s="53"/>
      <c r="X147" s="53"/>
      <c r="Y147" s="53"/>
      <c r="Z147" s="53"/>
      <c r="AA147" s="56" t="s">
        <v>690</v>
      </c>
      <c r="AB147" s="80" t="str">
        <f>IFERROR(VLOOKUP(AA147,'Lookup Data'!A:B,2,),"")</f>
        <v>10016098</v>
      </c>
      <c r="AC147" s="81" t="str">
        <f>IFERROR(VLOOKUP(AA147,'Lookup Data'!A:D,3,),"")</f>
        <v>Education</v>
      </c>
      <c r="AD147" s="53"/>
      <c r="AE147" s="56" t="s">
        <v>209</v>
      </c>
      <c r="AF147" s="80">
        <f>IFERROR(VLOOKUP(AE147,'Lookup Data'!A:D,2,),"")</f>
        <v>23393283</v>
      </c>
      <c r="AG147" s="80" t="str">
        <f>IFERROR(VLOOKUP(AE147,'Lookup Data'!A:D,3,),"")</f>
        <v>Art Education</v>
      </c>
      <c r="AH147" s="53"/>
      <c r="AI147" s="56" t="s">
        <v>353</v>
      </c>
      <c r="AJ147" s="80">
        <f>IFERROR(VLOOKUP(AI147,'Lookup Data'!A:D,2,),"")</f>
        <v>21673831</v>
      </c>
      <c r="AK147" s="80" t="str">
        <f>IFERROR(VLOOKUP(AI147,'Lookup Data'!A:D,3,),"")</f>
        <v>Design and Computation Arts</v>
      </c>
      <c r="AL147" s="53"/>
      <c r="AM147" s="56"/>
      <c r="AN147" s="53"/>
      <c r="AO147" s="53"/>
      <c r="AP147" s="53"/>
      <c r="AQ147" s="82" t="s">
        <v>1289</v>
      </c>
      <c r="AR147" s="56" t="s">
        <v>123</v>
      </c>
      <c r="AS147" s="56"/>
      <c r="AT147" s="56" t="s">
        <v>1290</v>
      </c>
      <c r="AU147" s="53"/>
      <c r="AV147" s="53"/>
      <c r="AW147" s="53"/>
      <c r="AX147" s="134" t="s">
        <v>123</v>
      </c>
      <c r="AY147" s="53"/>
      <c r="AZ147" s="116" t="str">
        <f>IFERROR(IF(VLOOKUP(AX147,'Lookup Data'!I$2:K$29,3,TRUE)="","",VLOOKUP(AX147,'Lookup Data'!I$2:K$29,3,TRUE)),"")</f>
        <v>Juan Carlos Castro</v>
      </c>
      <c r="BA147" s="53"/>
      <c r="BB147" s="116" t="str">
        <f>IFERROR(IF(VLOOKUP(AX147,'Lookup Data'!I$2:L$29,4,TRUE)="","",VLOOKUP(AX147,'Lookup Data'!I$2:L$29,4,TRUE)),"")</f>
        <v>Faculty of Fine Arts</v>
      </c>
      <c r="BC147" s="116" t="str">
        <f ca="1">IFERROR(VLOOKUP(BB147,'Lookup Data'!F$2:'Lookup Data'!F$6:G745,2,),"")</f>
        <v>Annie Gérin</v>
      </c>
      <c r="BD147" s="103">
        <f>(E147-7)</f>
        <v>45726</v>
      </c>
      <c r="BE147" s="53"/>
    </row>
    <row r="148" spans="1:57" ht="15" customHeight="1">
      <c r="A148" s="16">
        <v>40120409</v>
      </c>
      <c r="B148" s="15" t="s">
        <v>1291</v>
      </c>
      <c r="C148" s="15" t="s">
        <v>1292</v>
      </c>
      <c r="D148" s="16" t="s">
        <v>535</v>
      </c>
      <c r="E148" s="69">
        <v>45730</v>
      </c>
      <c r="F148" s="20">
        <v>0.54166666666666663</v>
      </c>
      <c r="G148" s="15" t="s">
        <v>1293</v>
      </c>
      <c r="H148" s="56" t="s">
        <v>210</v>
      </c>
      <c r="I148" s="80">
        <f>IFERROR(VLOOKUP(H148,'Lookup Data'!A:D,2,FALSE),"")</f>
        <v>10148795</v>
      </c>
      <c r="J148" s="80" t="s">
        <v>493</v>
      </c>
      <c r="K148" s="53"/>
      <c r="L148" s="56" t="s">
        <v>538</v>
      </c>
      <c r="M148" s="80">
        <f>IFERROR(VLOOKUP(L148,'Lookup Data'!A:B,2,),"")</f>
        <v>10150356</v>
      </c>
      <c r="N148" s="53"/>
      <c r="O148" s="80" t="str">
        <f>IFERROR(VLOOKUP(L148,'Lookup Data'!A:D,3,FALSE),"")</f>
        <v>Mel Hoppenheim School of Cinema</v>
      </c>
      <c r="P148" s="78"/>
      <c r="Q148" s="56"/>
      <c r="R148" s="80" t="str">
        <f>IFERROR(VLOOKUP(Q148,'Lookup Data'!A:D,2,FALSE),"")</f>
        <v/>
      </c>
      <c r="S148" s="53"/>
      <c r="T148" s="80" t="str">
        <f>IFERROR(VLOOKUP(Q148,'Lookup Data'!A:D,3,FALSE),"")</f>
        <v/>
      </c>
      <c r="U148" s="53"/>
      <c r="V148" s="54"/>
      <c r="W148" s="53"/>
      <c r="X148" s="53"/>
      <c r="Y148" s="53"/>
      <c r="Z148" s="53"/>
      <c r="AA148" s="56" t="s">
        <v>658</v>
      </c>
      <c r="AB148" s="80">
        <f>IFERROR(VLOOKUP(AA148,'Lookup Data'!A:B,2,),"")</f>
        <v>10128621</v>
      </c>
      <c r="AC148" s="81" t="str">
        <f>IFERROR(VLOOKUP(AA148,'Lookup Data'!A:D,3,),"")</f>
        <v>Mel Hoppenheim School of Cinema</v>
      </c>
      <c r="AD148" s="53"/>
      <c r="AE148" s="56" t="s">
        <v>540</v>
      </c>
      <c r="AF148" s="80">
        <f>IFERROR(VLOOKUP(AE148,'Lookup Data'!A:D,2,),"")</f>
        <v>10178810</v>
      </c>
      <c r="AG148" s="80" t="str">
        <f>IFERROR(VLOOKUP(AE148,'Lookup Data'!A:D,3,),"")</f>
        <v>Mel Hoppenheim School of Cinema</v>
      </c>
      <c r="AH148" s="53"/>
      <c r="AI148" s="56" t="s">
        <v>1294</v>
      </c>
      <c r="AJ148" s="80">
        <f>IFERROR(VLOOKUP(AI148,'Lookup Data'!A:D,2,),"")</f>
        <v>10196220</v>
      </c>
      <c r="AK148" s="80" t="str">
        <f>IFERROR(VLOOKUP(AI148,'Lookup Data'!A:D,3,),"")</f>
        <v>Communication Studies</v>
      </c>
      <c r="AL148" s="53"/>
      <c r="AM148" s="56"/>
      <c r="AN148" s="53"/>
      <c r="AO148" s="53"/>
      <c r="AP148" s="53"/>
      <c r="AQ148" s="82" t="s">
        <v>1295</v>
      </c>
      <c r="AR148" s="79" t="s">
        <v>1296</v>
      </c>
      <c r="AS148" s="56"/>
      <c r="AT148" s="56" t="s">
        <v>1297</v>
      </c>
      <c r="AU148" s="53"/>
      <c r="AV148" s="53"/>
      <c r="AW148" s="53"/>
      <c r="AX148" s="134" t="s">
        <v>665</v>
      </c>
      <c r="AY148" s="53"/>
      <c r="AZ148" s="116" t="str">
        <f>IFERROR(IF(VLOOKUP(AX148,'Lookup Data'!I$2:K$29,3,TRUE)="","",VLOOKUP(AX148,'Lookup Data'!I$2:K$29,3,TRUE)),"")</f>
        <v>Joshua Neves</v>
      </c>
      <c r="BA148" s="53"/>
      <c r="BB148" s="116" t="str">
        <f>IFERROR(IF(VLOOKUP(AX148,'Lookup Data'!I$2:L$29,4,TRUE)="","",VLOOKUP(AX148,'Lookup Data'!I$2:L$29,4,TRUE)),"")</f>
        <v>Faculty of Fine Arts</v>
      </c>
      <c r="BC148" s="116" t="str">
        <f ca="1">IFERROR(VLOOKUP(BB148,'Lookup Data'!F$2:'Lookup Data'!F$6:G746,2,),"")</f>
        <v>Annie Gérin</v>
      </c>
      <c r="BD148" s="103">
        <f>(E148-7)</f>
        <v>45723</v>
      </c>
      <c r="BE148" s="53"/>
    </row>
    <row r="149" spans="1:57" ht="15" customHeight="1">
      <c r="A149" s="15">
        <v>40167400</v>
      </c>
      <c r="B149" s="15" t="s">
        <v>1298</v>
      </c>
      <c r="C149" s="16" t="s">
        <v>1299</v>
      </c>
      <c r="D149" s="17" t="s">
        <v>1300</v>
      </c>
      <c r="E149" s="18">
        <v>45734</v>
      </c>
      <c r="F149" s="73">
        <v>0.375</v>
      </c>
      <c r="G149" s="15" t="s">
        <v>181</v>
      </c>
      <c r="H149" s="56" t="s">
        <v>152</v>
      </c>
      <c r="I149" s="80">
        <f>IFERROR(VLOOKUP(H149,'Lookup Data'!A:D,2,FALSE),"")</f>
        <v>0</v>
      </c>
      <c r="J149" s="53" t="str">
        <f>IFERROR(VLOOKUP(H149,'Lookup Data'!A:D,3,FALSE),"")</f>
        <v>Building, Civil and Environmental Engineering</v>
      </c>
      <c r="K149" s="53"/>
      <c r="L149" s="56" t="s">
        <v>751</v>
      </c>
      <c r="M149" s="80">
        <f>IFERROR(VLOOKUP(L149,'Lookup Data'!A:B,2,),"")</f>
        <v>0</v>
      </c>
      <c r="N149" s="53"/>
      <c r="O149" s="80" t="str">
        <f>IFERROR(VLOOKUP(L149,'Lookup Data'!A:D,3,FALSE),"")</f>
        <v>Mechanical, Industrial and Aerospace Engineering</v>
      </c>
      <c r="P149" s="78"/>
      <c r="Q149" s="56"/>
      <c r="R149" s="53"/>
      <c r="S149" s="53"/>
      <c r="T149" s="80" t="str">
        <f>IFERROR(VLOOKUP(Q149,'Lookup Data'!A:D,3,FALSE),"")</f>
        <v/>
      </c>
      <c r="U149" s="53"/>
      <c r="V149" s="54"/>
      <c r="W149" s="53"/>
      <c r="X149" s="53"/>
      <c r="Y149" s="53"/>
      <c r="Z149" s="53"/>
      <c r="AA149" s="56" t="s">
        <v>744</v>
      </c>
      <c r="AB149" s="80">
        <f>IFERROR(VLOOKUP(AA149,'Lookup Data'!A:B,2,),"")</f>
        <v>25013798</v>
      </c>
      <c r="AC149" s="81" t="str">
        <f>IFERROR(VLOOKUP(AA149,'Lookup Data'!A:D,3,),"")</f>
        <v>Concordia Institute for Information and Systems Engineering</v>
      </c>
      <c r="AD149" s="53"/>
      <c r="AE149" s="79" t="s">
        <v>1301</v>
      </c>
      <c r="AF149" s="80">
        <f>IFERROR(VLOOKUP(AE149,'Lookup Data'!A:D,2,),"")</f>
        <v>10159356</v>
      </c>
      <c r="AG149" s="80" t="str">
        <f>IFERROR(VLOOKUP(AE149,'Lookup Data'!A:D,3,),"")</f>
        <v>Mechanical, Industrial and Aerospace Engineering</v>
      </c>
      <c r="AH149" s="53"/>
      <c r="AI149" s="56" t="s">
        <v>1302</v>
      </c>
      <c r="AJ149" s="80">
        <f>IFERROR(VLOOKUP(AI149,'Lookup Data'!A:D,2,),"")</f>
        <v>0</v>
      </c>
      <c r="AK149" s="80" t="str">
        <f>IFERROR(VLOOKUP(AI149,'Lookup Data'!A:D,3,),"")</f>
        <v>Mechanical, Industrial and Aerospace Engineering</v>
      </c>
      <c r="AL149" s="53"/>
      <c r="AM149" s="56"/>
      <c r="AN149" s="53"/>
      <c r="AO149" s="53"/>
      <c r="AP149" s="53"/>
      <c r="AQ149" s="82" t="s">
        <v>1303</v>
      </c>
      <c r="AR149" s="79" t="s">
        <v>1304</v>
      </c>
      <c r="AS149" s="56"/>
      <c r="AT149" s="56" t="s">
        <v>1305</v>
      </c>
      <c r="AU149" s="53"/>
      <c r="AV149" s="53"/>
      <c r="AW149" s="53"/>
      <c r="AX149" s="134" t="s">
        <v>717</v>
      </c>
      <c r="AY149" s="53"/>
      <c r="AZ149" s="116" t="str">
        <f>IFERROR(IF(VLOOKUP(AX149,'Lookup Data'!I$2:K$29,3,TRUE)="","",VLOOKUP(AX149,'Lookup Data'!I$2:K$29,3,TRUE)),"")</f>
        <v>Ramin Sedaghati</v>
      </c>
      <c r="BA149" s="53"/>
      <c r="BB149" s="116" t="str">
        <f>IFERROR(IF(VLOOKUP(AX149,'Lookup Data'!I$2:L$29,4,TRUE)="","",VLOOKUP(AX149,'Lookup Data'!I$2:L$29,4,TRUE)),"")</f>
        <v>Gina Cody School of Engineering and Computer Science</v>
      </c>
      <c r="BC149" s="116" t="str">
        <f ca="1">IFERROR(VLOOKUP(BB149,'Lookup Data'!F$2:'Lookup Data'!F$6:G747,2,),"")</f>
        <v>Mourad Debbabi</v>
      </c>
      <c r="BD149" s="103">
        <f>(E149-7)</f>
        <v>45727</v>
      </c>
      <c r="BE149" s="53"/>
    </row>
    <row r="150" spans="1:57" ht="15" customHeight="1">
      <c r="A150" s="16">
        <v>27453612</v>
      </c>
      <c r="B150" s="15" t="s">
        <v>1306</v>
      </c>
      <c r="C150" s="16" t="s">
        <v>1307</v>
      </c>
      <c r="D150" s="16" t="s">
        <v>60</v>
      </c>
      <c r="E150" s="69">
        <v>45722</v>
      </c>
      <c r="F150" s="20">
        <v>0.375</v>
      </c>
      <c r="G150" s="15" t="s">
        <v>1308</v>
      </c>
      <c r="H150" s="56" t="s">
        <v>1309</v>
      </c>
      <c r="I150" s="80">
        <f>IFERROR(VLOOKUP(H150,'Lookup Data'!A:D,2,FALSE),"")</f>
        <v>0</v>
      </c>
      <c r="J150" s="80" t="str">
        <f>IFERROR(VLOOKUP(H150,'Lookup Data'!A:D,3,FALSE),"")</f>
        <v>Chemistry and Biochemistry</v>
      </c>
      <c r="K150" s="53"/>
      <c r="L150" s="56" t="s">
        <v>202</v>
      </c>
      <c r="M150" s="80">
        <f>IFERROR(VLOOKUP(L150,'Lookup Data'!A:B,2,),"")</f>
        <v>10083759</v>
      </c>
      <c r="N150" s="53"/>
      <c r="O150" s="80" t="str">
        <f>IFERROR(VLOOKUP(L150,'Lookup Data'!A:D,3,FALSE),"")</f>
        <v>Psychology</v>
      </c>
      <c r="P150" s="78"/>
      <c r="Q150" s="56"/>
      <c r="R150" s="53"/>
      <c r="S150" s="53"/>
      <c r="T150" s="53"/>
      <c r="U150" s="53"/>
      <c r="V150" s="54"/>
      <c r="W150" s="53"/>
      <c r="X150" s="53"/>
      <c r="Y150" s="53"/>
      <c r="Z150" s="53"/>
      <c r="AA150" s="79" t="s">
        <v>906</v>
      </c>
      <c r="AB150" s="80">
        <f>IFERROR(VLOOKUP(AA150,'Lookup Data'!A:B,2,),"")</f>
        <v>10119921</v>
      </c>
      <c r="AC150" s="81" t="str">
        <f>IFERROR(VLOOKUP(AA150,'Lookup Data'!A:D,3,),"")</f>
        <v>Sociology and Anthropology</v>
      </c>
      <c r="AD150" s="53"/>
      <c r="AE150" s="56" t="s">
        <v>174</v>
      </c>
      <c r="AF150" s="80">
        <f>IFERROR(VLOOKUP(AE150,'Lookup Data'!A:D,2,),"")</f>
        <v>10211646</v>
      </c>
      <c r="AG150" s="80" t="str">
        <f>IFERROR(VLOOKUP(AE150,'Lookup Data'!A:D,3,),"")</f>
        <v>Psychology</v>
      </c>
      <c r="AH150" s="53"/>
      <c r="AI150" s="56" t="s">
        <v>64</v>
      </c>
      <c r="AJ150" s="80" t="str">
        <f>IFERROR(VLOOKUP(AI150,'Lookup Data'!A:D,2,),"")</f>
        <v>N/A</v>
      </c>
      <c r="AK150" s="80" t="str">
        <f>IFERROR(VLOOKUP(AI150,'Lookup Data'!A:D,3,),"")</f>
        <v>Psychology</v>
      </c>
      <c r="AL150" s="53"/>
      <c r="AM150" s="56"/>
      <c r="AN150" s="53"/>
      <c r="AO150" s="53"/>
      <c r="AP150" s="53"/>
      <c r="AQ150" s="82" t="s">
        <v>1310</v>
      </c>
      <c r="AR150" s="56" t="s">
        <v>60</v>
      </c>
      <c r="AS150" s="56"/>
      <c r="AT150" s="56" t="s">
        <v>1311</v>
      </c>
      <c r="AU150" s="53"/>
      <c r="AV150" s="53"/>
      <c r="AW150" s="53"/>
      <c r="AX150" s="134" t="s">
        <v>60</v>
      </c>
      <c r="AY150" s="53"/>
      <c r="AZ150" s="116" t="str">
        <f>IFERROR(IF(VLOOKUP(AX150,'Lookup Data'!I$2:K$29,3,TRUE)="","",VLOOKUP(AX150,'Lookup Data'!I$2:K$29,3,TRUE)),"")</f>
        <v>Andrew Chapman</v>
      </c>
      <c r="BA150" s="53"/>
      <c r="BB150" s="116" t="str">
        <f>IFERROR(IF(VLOOKUP(AX150,'Lookup Data'!I$2:L$29,4,TRUE)="","",VLOOKUP(AX150,'Lookup Data'!I$2:L$29,4,TRUE)),"")</f>
        <v>Faculty of Arts and Science</v>
      </c>
      <c r="BC150" s="116" t="str">
        <f ca="1">IFERROR(VLOOKUP(BB150,'Lookup Data'!F$2:'Lookup Data'!F$6:G748,2,),"")</f>
        <v>Pascale Sicotte</v>
      </c>
      <c r="BD150" s="103">
        <f>(E150-7)</f>
        <v>45715</v>
      </c>
      <c r="BE150" s="53"/>
    </row>
    <row r="151" spans="1:57" ht="15" customHeight="1">
      <c r="A151" s="74">
        <v>40160237</v>
      </c>
      <c r="B151" s="75" t="s">
        <v>1312</v>
      </c>
      <c r="C151" s="75" t="s">
        <v>1313</v>
      </c>
      <c r="D151" s="16" t="s">
        <v>514</v>
      </c>
      <c r="E151" s="69">
        <v>45723</v>
      </c>
      <c r="F151" s="20">
        <v>0.58333333333333337</v>
      </c>
      <c r="G151" s="15" t="s">
        <v>263</v>
      </c>
      <c r="H151" s="56" t="s">
        <v>795</v>
      </c>
      <c r="I151" s="80">
        <f>IFERROR(VLOOKUP(H151,'Lookup Data'!A:D,2,FALSE),"")</f>
        <v>28389829</v>
      </c>
      <c r="J151" s="80" t="str">
        <f>IFERROR(VLOOKUP(H151,'Lookup Data'!A:D,3,FALSE),"")</f>
        <v>Electrical and Computer Engineering</v>
      </c>
      <c r="K151" s="53"/>
      <c r="L151" s="56" t="s">
        <v>407</v>
      </c>
      <c r="M151" s="80">
        <f>IFERROR(VLOOKUP(L151,'Lookup Data'!A:B,2,),"")</f>
        <v>24855493</v>
      </c>
      <c r="N151" s="53"/>
      <c r="O151" s="80" t="str">
        <f>IFERROR(VLOOKUP(L151,'Lookup Data'!A:D,3,FALSE),"")</f>
        <v>Building, Civil and Environmental Engineering</v>
      </c>
      <c r="P151" s="78"/>
      <c r="Q151" s="56" t="s">
        <v>1314</v>
      </c>
      <c r="R151" s="53"/>
      <c r="S151" s="53"/>
      <c r="T151" s="78" t="s">
        <v>1315</v>
      </c>
      <c r="U151" s="53"/>
      <c r="V151" s="54"/>
      <c r="W151" s="53"/>
      <c r="X151" s="53"/>
      <c r="Y151" s="53"/>
      <c r="Z151" s="53"/>
      <c r="AA151" s="79" t="s">
        <v>1193</v>
      </c>
      <c r="AB151" s="80">
        <f>IFERROR(VLOOKUP(AA151,'Lookup Data'!A:B,2,),"")</f>
        <v>10122499</v>
      </c>
      <c r="AC151" s="81" t="str">
        <f>IFERROR(VLOOKUP(AA151,'Lookup Data'!A:D,3,),"")</f>
        <v>Electrical and Computer Engineering</v>
      </c>
      <c r="AD151" s="53"/>
      <c r="AE151" s="56" t="s">
        <v>639</v>
      </c>
      <c r="AF151" s="80">
        <f>IFERROR(VLOOKUP(AE151,'Lookup Data'!A:D,2,),"")</f>
        <v>25093899</v>
      </c>
      <c r="AG151" s="80" t="str">
        <f>IFERROR(VLOOKUP(AE151,'Lookup Data'!A:D,3,),"")</f>
        <v>Building, Civil and Environmental Engineering</v>
      </c>
      <c r="AH151" s="53"/>
      <c r="AI151" s="56" t="s">
        <v>628</v>
      </c>
      <c r="AJ151" s="80">
        <f>IFERROR(VLOOKUP(AI151,'Lookup Data'!A:D,2,),"")</f>
        <v>26608930</v>
      </c>
      <c r="AK151" s="80" t="str">
        <f>IFERROR(VLOOKUP(AI151,'Lookup Data'!A:D,3,),"")</f>
        <v>Building, Civil and Environmental Engineering</v>
      </c>
      <c r="AL151" s="53"/>
      <c r="AM151" s="56"/>
      <c r="AN151" s="53"/>
      <c r="AO151" s="53"/>
      <c r="AP151" s="53"/>
      <c r="AQ151" s="82" t="s">
        <v>1316</v>
      </c>
      <c r="AR151" s="79" t="s">
        <v>1317</v>
      </c>
      <c r="AS151" s="56"/>
      <c r="AT151" s="79" t="s">
        <v>1318</v>
      </c>
      <c r="AU151" s="53"/>
      <c r="AV151" s="53"/>
      <c r="AW151" s="53"/>
      <c r="AX151" s="134" t="s">
        <v>677</v>
      </c>
      <c r="AY151" s="53"/>
      <c r="AZ151" s="116" t="str">
        <f>IFERROR(IF(VLOOKUP(AX151,'Lookup Data'!I$2:K$29,3,TRUE)="","",VLOOKUP(AX151,'Lookup Data'!I$2:K$29,3,TRUE)),"")</f>
        <v>Mohamed Ouf</v>
      </c>
      <c r="BA151" s="53"/>
      <c r="BB151" s="116" t="str">
        <f>IFERROR(IF(VLOOKUP(AX151,'Lookup Data'!I$2:L$29,4,TRUE)="","",VLOOKUP(AX151,'Lookup Data'!I$2:L$29,4,TRUE)),"")</f>
        <v>Gina Cody School of Engineering and Computer Science</v>
      </c>
      <c r="BC151" s="116" t="str">
        <f ca="1">IFERROR(VLOOKUP(BB151,'Lookup Data'!F$2:'Lookup Data'!F$6:G749,2,),"")</f>
        <v>Mourad Debbabi</v>
      </c>
      <c r="BD151" s="103">
        <f>(E151-7)</f>
        <v>45716</v>
      </c>
      <c r="BE151" s="53"/>
    </row>
    <row r="152" spans="1:57" ht="15" customHeight="1">
      <c r="A152" s="74">
        <v>40052875</v>
      </c>
      <c r="B152" s="75" t="s">
        <v>1319</v>
      </c>
      <c r="C152" s="74" t="s">
        <v>1320</v>
      </c>
      <c r="D152" s="88" t="s">
        <v>356</v>
      </c>
      <c r="E152" s="76">
        <v>45723</v>
      </c>
      <c r="F152" s="77">
        <v>0.4375</v>
      </c>
      <c r="G152" s="75" t="s">
        <v>1321</v>
      </c>
      <c r="H152" s="136" t="s">
        <v>145</v>
      </c>
      <c r="I152" s="80">
        <f>IFERROR(VLOOKUP(H152,'Lookup Data'!A:D,2,FALSE),"")</f>
        <v>10190834</v>
      </c>
      <c r="J152" s="80" t="str">
        <f>IFERROR(VLOOKUP(H152,'Lookup Data'!A:D,3,FALSE),"")</f>
        <v>Mechanical, Industrial and Aerospace Engineering</v>
      </c>
      <c r="K152" s="53"/>
      <c r="L152" s="56" t="s">
        <v>143</v>
      </c>
      <c r="M152" s="80">
        <f>IFERROR(VLOOKUP(L152,'Lookup Data'!A:B,2,),"")</f>
        <v>10200476</v>
      </c>
      <c r="N152" s="53"/>
      <c r="O152" s="117" t="s">
        <v>1322</v>
      </c>
      <c r="P152" s="78"/>
      <c r="Q152" s="56" t="s">
        <v>324</v>
      </c>
      <c r="R152" s="53"/>
      <c r="S152" s="53"/>
      <c r="T152" s="53" t="s">
        <v>321</v>
      </c>
      <c r="U152" s="53"/>
      <c r="V152" s="54"/>
      <c r="W152" s="53"/>
      <c r="X152" s="53"/>
      <c r="Y152" s="53"/>
      <c r="Z152" s="53"/>
      <c r="AA152" s="56" t="s">
        <v>1323</v>
      </c>
      <c r="AB152" s="80">
        <f>IFERROR(VLOOKUP(AA152,'Lookup Data'!A:B,2,),"")</f>
        <v>26806198</v>
      </c>
      <c r="AC152" s="81" t="s">
        <v>1322</v>
      </c>
      <c r="AD152" s="53"/>
      <c r="AE152" s="56" t="s">
        <v>323</v>
      </c>
      <c r="AF152" s="80">
        <f>IFERROR(VLOOKUP(AE152,'Lookup Data'!A:D,2,),"")</f>
        <v>20762075</v>
      </c>
      <c r="AG152" s="80" t="str">
        <f>IFERROR(VLOOKUP(AE152,'Lookup Data'!A:D,3,),"")</f>
        <v>Education</v>
      </c>
      <c r="AH152" s="53"/>
      <c r="AI152" s="79" t="s">
        <v>460</v>
      </c>
      <c r="AJ152" s="80">
        <f>IFERROR(VLOOKUP(AI152,'Lookup Data'!A:D,2,),"")</f>
        <v>27101910</v>
      </c>
      <c r="AK152" s="80" t="str">
        <f>IFERROR(VLOOKUP(AI152,'Lookup Data'!A:D,3,),"")</f>
        <v>Education</v>
      </c>
      <c r="AL152" s="53"/>
      <c r="AM152" s="56"/>
      <c r="AN152" s="53"/>
      <c r="AO152" s="53"/>
      <c r="AP152" s="53"/>
      <c r="AQ152" s="82" t="s">
        <v>1324</v>
      </c>
      <c r="AR152" s="56" t="s">
        <v>321</v>
      </c>
      <c r="AS152" s="56"/>
      <c r="AT152" s="56" t="s">
        <v>1325</v>
      </c>
      <c r="AU152" s="53"/>
      <c r="AV152" s="53"/>
      <c r="AW152" s="53"/>
      <c r="AX152" s="134" t="s">
        <v>321</v>
      </c>
      <c r="AY152" s="53"/>
      <c r="AZ152" s="116" t="str">
        <f>IFERROR(IF(VLOOKUP(AX152,'Lookup Data'!I$2:K$29,3,TRUE)="","",VLOOKUP(AX152,'Lookup Data'!I$2:K$29,3,TRUE)),"")</f>
        <v>Walcir Cardoso</v>
      </c>
      <c r="BA152" s="53"/>
      <c r="BB152" s="116" t="str">
        <f>IFERROR(IF(VLOOKUP(AX152,'Lookup Data'!I$2:L$29,4,TRUE)="","",VLOOKUP(AX152,'Lookup Data'!I$2:L$29,4,TRUE)),"")</f>
        <v>Faculty of Arts and Science</v>
      </c>
      <c r="BC152" s="116" t="str">
        <f ca="1">IFERROR(VLOOKUP(BB152,'Lookup Data'!F$2:'Lookup Data'!F$6:G750,2,),"")</f>
        <v>Pascale Sicotte</v>
      </c>
      <c r="BD152" s="103">
        <f>(E152-7)</f>
        <v>45716</v>
      </c>
      <c r="BE152" s="53"/>
    </row>
    <row r="153" spans="1:57" ht="15" customHeight="1">
      <c r="A153" s="16">
        <v>40074209</v>
      </c>
      <c r="B153" s="15" t="s">
        <v>1326</v>
      </c>
      <c r="C153" s="16" t="s">
        <v>1327</v>
      </c>
      <c r="D153" s="16" t="s">
        <v>111</v>
      </c>
      <c r="E153" s="69">
        <v>45723</v>
      </c>
      <c r="F153" s="20">
        <v>0.54166666666666663</v>
      </c>
      <c r="G153" s="15" t="s">
        <v>1328</v>
      </c>
      <c r="H153" s="56" t="s">
        <v>1329</v>
      </c>
      <c r="I153" s="137">
        <f>IFERROR(VLOOKUP(H153,'Lookup Data'!A:D,2,FALSE),"")</f>
        <v>28883262</v>
      </c>
      <c r="J153" s="80" t="str">
        <f>IFERROR(VLOOKUP(H153,'Lookup Data'!A:D,3,FALSE),"")</f>
        <v>Chemistry and Biochemistry</v>
      </c>
      <c r="K153" s="53"/>
      <c r="L153" s="56" t="s">
        <v>106</v>
      </c>
      <c r="M153" s="80">
        <f>IFERROR(VLOOKUP(L153,'Lookup Data'!A:B,2,),"")</f>
        <v>10170433</v>
      </c>
      <c r="N153" s="53"/>
      <c r="O153" s="80" t="str">
        <f>IFERROR(VLOOKUP(L153,'Lookup Data'!A:D,3,FALSE),"")</f>
        <v>Chemistry and Biochemistry</v>
      </c>
      <c r="P153" s="78"/>
      <c r="Q153" s="56"/>
      <c r="R153" s="53"/>
      <c r="S153" s="53"/>
      <c r="T153" s="53"/>
      <c r="U153" s="53"/>
      <c r="V153" s="54"/>
      <c r="W153" s="53"/>
      <c r="X153" s="53"/>
      <c r="Y153" s="53"/>
      <c r="Z153" s="53"/>
      <c r="AA153" s="56" t="s">
        <v>615</v>
      </c>
      <c r="AB153" s="80">
        <f>IFERROR(VLOOKUP(AA153,'Lookup Data'!A:B,2,),"")</f>
        <v>10215861</v>
      </c>
      <c r="AC153" s="81" t="str">
        <f>IFERROR(VLOOKUP(AA153,'Lookup Data'!A:D,3,),"")</f>
        <v>Chemistry and Biochemistry</v>
      </c>
      <c r="AD153" s="53"/>
      <c r="AE153" s="56" t="s">
        <v>109</v>
      </c>
      <c r="AF153" s="80">
        <f>IFERROR(VLOOKUP(AE153,'Lookup Data'!A:D,2,),"")</f>
        <v>22556952</v>
      </c>
      <c r="AG153" s="80" t="str">
        <f>IFERROR(VLOOKUP(AE153,'Lookup Data'!A:D,3,),"")</f>
        <v>Chemistry and Biochemistry</v>
      </c>
      <c r="AH153" s="53"/>
      <c r="AI153" s="56" t="s">
        <v>1330</v>
      </c>
      <c r="AJ153" s="80">
        <f>IFERROR(VLOOKUP(AI153,'Lookup Data'!A:D,2,),"")</f>
        <v>10184352</v>
      </c>
      <c r="AK153" s="80" t="str">
        <f>IFERROR(VLOOKUP(AI153,'Lookup Data'!A:D,3,),"")</f>
        <v>Chemistry and Biochemistry</v>
      </c>
      <c r="AL153" s="53"/>
      <c r="AM153" s="56"/>
      <c r="AN153" s="53"/>
      <c r="AO153" s="53"/>
      <c r="AP153" s="53"/>
      <c r="AQ153" s="82" t="s">
        <v>1331</v>
      </c>
      <c r="AR153" s="56" t="s">
        <v>111</v>
      </c>
      <c r="AS153" s="56"/>
      <c r="AT153" s="56" t="s">
        <v>865</v>
      </c>
      <c r="AU153" s="53"/>
      <c r="AV153" s="53"/>
      <c r="AW153" s="78"/>
      <c r="AX153" s="134" t="s">
        <v>103</v>
      </c>
      <c r="AY153" s="53"/>
      <c r="AZ153" s="116" t="str">
        <f>IFERROR(IF(VLOOKUP(AX153,'Lookup Data'!I$2:K$29,3,TRUE)="","",VLOOKUP(AX153,'Lookup Data'!I$2:K$29,3,TRUE)),"")</f>
        <v>Louis Cuccia</v>
      </c>
      <c r="BA153" s="53"/>
      <c r="BB153" s="116" t="str">
        <f>IFERROR(IF(VLOOKUP(AX153,'Lookup Data'!I$2:L$29,4,TRUE)="","",VLOOKUP(AX153,'Lookup Data'!I$2:L$29,4,TRUE)),"")</f>
        <v>Faculty of Arts and Science</v>
      </c>
      <c r="BC153" s="116" t="str">
        <f ca="1">IFERROR(VLOOKUP(BB153,'Lookup Data'!F$2:'Lookup Data'!F$6:G751,2,),"")</f>
        <v>Pascale Sicotte</v>
      </c>
      <c r="BD153" s="103">
        <f>(E153-7)</f>
        <v>45716</v>
      </c>
      <c r="BE153" s="53"/>
    </row>
    <row r="154" spans="1:57" s="8" customFormat="1" ht="15" customHeight="1">
      <c r="A154" s="53">
        <v>27229690</v>
      </c>
      <c r="B154" s="59" t="s">
        <v>1332</v>
      </c>
      <c r="C154" s="12" t="s">
        <v>1333</v>
      </c>
      <c r="D154" s="59" t="s">
        <v>1124</v>
      </c>
      <c r="E154" s="65">
        <v>45737</v>
      </c>
      <c r="F154" s="68">
        <v>0.58333333333333337</v>
      </c>
      <c r="G154" s="59" t="s">
        <v>883</v>
      </c>
      <c r="H154" s="56" t="s">
        <v>1334</v>
      </c>
      <c r="I154" s="137">
        <f>IFERROR(VLOOKUP(H154,'Lookup Data'!A:D,2,FALSE),"")</f>
        <v>10137392</v>
      </c>
      <c r="J154" s="80" t="str">
        <f>IFERROR(VLOOKUP(H154,'Lookup Data'!A:D,3,FALSE),"")</f>
        <v>Études Françaises</v>
      </c>
      <c r="K154" s="53"/>
      <c r="L154" s="56" t="s">
        <v>1335</v>
      </c>
      <c r="M154" s="80">
        <f>IFERROR(VLOOKUP(L154,'Lookup Data'!A:B,2,),"")</f>
        <v>28371407</v>
      </c>
      <c r="N154" s="53"/>
      <c r="O154" s="80" t="str">
        <f>IFERROR(VLOOKUP(L154,'Lookup Data'!A:D,3,FALSE),"")</f>
        <v>History</v>
      </c>
      <c r="P154" s="78"/>
      <c r="Q154" s="79" t="s">
        <v>1336</v>
      </c>
      <c r="R154" s="53"/>
      <c r="S154" s="53"/>
      <c r="T154" s="53" t="s">
        <v>1124</v>
      </c>
      <c r="U154" s="53"/>
      <c r="V154" s="54"/>
      <c r="W154" s="53"/>
      <c r="X154" s="53"/>
      <c r="Y154" s="53"/>
      <c r="Z154" s="53"/>
      <c r="AA154" s="56" t="s">
        <v>1337</v>
      </c>
      <c r="AB154" s="80">
        <f>IFERROR(VLOOKUP(AA154,'Lookup Data'!A:B,2,),"")</f>
        <v>10127162</v>
      </c>
      <c r="AC154" s="81" t="str">
        <f>IFERROR(VLOOKUP(AA154,'Lookup Data'!A:D,3,),"")</f>
        <v>History</v>
      </c>
      <c r="AD154" s="53"/>
      <c r="AE154" s="56" t="s">
        <v>1338</v>
      </c>
      <c r="AF154" s="80" t="str">
        <f>IFERROR(VLOOKUP(AE154,'Lookup Data'!A:D,2,),"")</f>
        <v/>
      </c>
      <c r="AG154" s="80" t="s">
        <v>1124</v>
      </c>
      <c r="AH154" s="53"/>
      <c r="AI154" s="56" t="s">
        <v>1339</v>
      </c>
      <c r="AJ154" s="80">
        <f>IFERROR(VLOOKUP(AI154,'Lookup Data'!A:D,2,),"")</f>
        <v>10194050</v>
      </c>
      <c r="AK154" s="80" t="str">
        <f>IFERROR(VLOOKUP(AI154,'Lookup Data'!A:D,3,),"")</f>
        <v>History</v>
      </c>
      <c r="AL154" s="53"/>
      <c r="AM154" s="56"/>
      <c r="AN154" s="53"/>
      <c r="AO154" s="53"/>
      <c r="AP154" s="53"/>
      <c r="AQ154" s="82" t="s">
        <v>1340</v>
      </c>
      <c r="AR154" s="56" t="s">
        <v>1124</v>
      </c>
      <c r="AS154" s="56"/>
      <c r="AT154" s="56" t="s">
        <v>1341</v>
      </c>
      <c r="AU154" s="53"/>
      <c r="AV154" s="53"/>
      <c r="AW154" s="78"/>
      <c r="AX154" s="134" t="s">
        <v>1124</v>
      </c>
      <c r="AY154" s="53"/>
      <c r="AZ154" s="116" t="str">
        <f>IFERROR(IF(VLOOKUP(AX154,'Lookup Data'!I$2:K$29,3,TRUE)="","",VLOOKUP(AX154,'Lookup Data'!I$2:K$29,3,TRUE)),"")</f>
        <v>Matthew Penney</v>
      </c>
      <c r="BA154" s="53"/>
      <c r="BB154" s="116" t="str">
        <f>IFERROR(IF(VLOOKUP(AX154,'Lookup Data'!I$2:L$29,4,TRUE)="","",VLOOKUP(AX154,'Lookup Data'!I$2:L$29,4,TRUE)),"")</f>
        <v>Faculty of Arts and Science</v>
      </c>
      <c r="BC154" s="116" t="str">
        <f ca="1">IFERROR(VLOOKUP(BB154,'Lookup Data'!F$2:'Lookup Data'!F$6:G752,2,),"")</f>
        <v>Pascale Sicotte</v>
      </c>
      <c r="BD154" s="103">
        <f>(E154-7)</f>
        <v>45730</v>
      </c>
      <c r="BE154" s="53"/>
    </row>
    <row r="155" spans="1:57" ht="15" customHeight="1">
      <c r="A155" s="16">
        <v>40109906</v>
      </c>
      <c r="B155" s="15" t="s">
        <v>1342</v>
      </c>
      <c r="C155" s="16" t="s">
        <v>1343</v>
      </c>
      <c r="D155" s="16" t="s">
        <v>672</v>
      </c>
      <c r="E155" s="69">
        <v>45743</v>
      </c>
      <c r="F155" s="20">
        <v>0.5</v>
      </c>
      <c r="G155" s="15" t="s">
        <v>1344</v>
      </c>
      <c r="H155" s="56" t="s">
        <v>1345</v>
      </c>
      <c r="I155" s="137">
        <f>IFERROR(VLOOKUP(H155,'Lookup Data'!A:D,2,FALSE),"")</f>
        <v>10190836</v>
      </c>
      <c r="J155" s="80" t="str">
        <f>IFERROR(VLOOKUP(H155,'Lookup Data'!A:D,3,FALSE),"")</f>
        <v>Chemical and Materials Engineering</v>
      </c>
      <c r="K155" s="78"/>
      <c r="L155" s="56" t="s">
        <v>1346</v>
      </c>
      <c r="M155" s="80">
        <f>IFERROR(VLOOKUP(L155,'Lookup Data'!A:B,2,),"")</f>
        <v>10119558</v>
      </c>
      <c r="N155" s="53"/>
      <c r="O155" s="117" t="s">
        <v>1347</v>
      </c>
      <c r="P155" s="78"/>
      <c r="Q155" s="56" t="s">
        <v>1348</v>
      </c>
      <c r="R155" s="53"/>
      <c r="S155" s="53"/>
      <c r="T155" s="53" t="s">
        <v>1349</v>
      </c>
      <c r="U155" s="53"/>
      <c r="V155" s="54"/>
      <c r="W155" s="53"/>
      <c r="X155" s="53"/>
      <c r="Y155" s="53"/>
      <c r="Z155" s="53"/>
      <c r="AA155" s="56" t="s">
        <v>1350</v>
      </c>
      <c r="AB155" s="80">
        <f>IFERROR(VLOOKUP(AA155,'Lookup Data'!A:B,2,),"")</f>
        <v>0</v>
      </c>
      <c r="AC155" s="81" t="str">
        <f>IFERROR(VLOOKUP(AA155,'Lookup Data'!A:D,3,),"")</f>
        <v>Mechanical, Industrial and Aerospace Engineering</v>
      </c>
      <c r="AD155" s="53"/>
      <c r="AE155" s="56" t="s">
        <v>1351</v>
      </c>
      <c r="AF155" s="80">
        <f>IFERROR(VLOOKUP(AE155,'Lookup Data'!A:D,2,),"")</f>
        <v>0</v>
      </c>
      <c r="AG155" s="80" t="str">
        <f>IFERROR(VLOOKUP(AE155,'Lookup Data'!A:D,3,),"")</f>
        <v>Chemical and Materials Engineering</v>
      </c>
      <c r="AH155" s="53"/>
      <c r="AI155" s="56" t="s">
        <v>764</v>
      </c>
      <c r="AJ155" s="80">
        <f>IFERROR(VLOOKUP(AI155,'Lookup Data'!A:D,2,),"")</f>
        <v>10109666</v>
      </c>
      <c r="AK155" s="80" t="str">
        <f>IFERROR(VLOOKUP(AI155,'Lookup Data'!A:D,3,),"")</f>
        <v>Mechanical, Industrial and Aerospace Engineering</v>
      </c>
      <c r="AL155" s="53"/>
      <c r="AM155" s="56"/>
      <c r="AN155" s="53"/>
      <c r="AO155" s="53"/>
      <c r="AP155" s="53"/>
      <c r="AQ155" s="82" t="s">
        <v>1352</v>
      </c>
      <c r="AR155" s="56" t="s">
        <v>111</v>
      </c>
      <c r="AS155" s="56"/>
      <c r="AT155" s="56" t="s">
        <v>1171</v>
      </c>
      <c r="AU155" s="53"/>
      <c r="AV155" s="53"/>
      <c r="AW155" s="53"/>
      <c r="AX155" s="134" t="s">
        <v>672</v>
      </c>
      <c r="AY155" s="78"/>
      <c r="AZ155" s="116" t="str">
        <f>IFERROR(IF(VLOOKUP(AX155,'Lookup Data'!I$2:K$29,3,TRUE)="","",VLOOKUP(AX155,'Lookup Data'!I$2:K$29,3,TRUE)),"")</f>
        <v>Zhibin Ye</v>
      </c>
      <c r="BA155" s="53"/>
      <c r="BB155" s="116" t="str">
        <f>IFERROR(IF(VLOOKUP(AX155,'Lookup Data'!I$2:L$29,4,TRUE)="","",VLOOKUP(AX155,'Lookup Data'!I$2:L$29,4,TRUE)),"")</f>
        <v>Gina Cody School of Engineering and Computer Science</v>
      </c>
      <c r="BC155" s="116" t="str">
        <f ca="1">IFERROR(VLOOKUP(BB155,'Lookup Data'!F$2:'Lookup Data'!F$6:G753,2,),"")</f>
        <v>Mourad Debbabi</v>
      </c>
      <c r="BD155" s="103">
        <f>(E155-7)</f>
        <v>45736</v>
      </c>
      <c r="BE155" s="53"/>
    </row>
    <row r="156" spans="1:57" s="14" customFormat="1" ht="15" customHeight="1">
      <c r="A156" s="83">
        <v>26488099</v>
      </c>
      <c r="B156" s="84" t="s">
        <v>1353</v>
      </c>
      <c r="C156" s="84" t="s">
        <v>1354</v>
      </c>
      <c r="D156" s="83" t="s">
        <v>963</v>
      </c>
      <c r="E156" s="85">
        <v>45728</v>
      </c>
      <c r="F156" s="86">
        <v>0.66666666666666663</v>
      </c>
      <c r="G156" s="84" t="s">
        <v>883</v>
      </c>
      <c r="H156" s="138" t="s">
        <v>1355</v>
      </c>
      <c r="I156" s="139">
        <f>IFERROR(VLOOKUP(H156,'Lookup Data'!A:D,2,FALSE),"")</f>
        <v>10133741</v>
      </c>
      <c r="J156" s="140" t="str">
        <f>IFERROR(VLOOKUP(H156,'Lookup Data'!A:D,3,FALSE),"")</f>
        <v>Geography, Planning and Environment</v>
      </c>
      <c r="K156" s="141"/>
      <c r="L156" s="138" t="s">
        <v>1356</v>
      </c>
      <c r="M156" s="140">
        <f>IFERROR(VLOOKUP(L156,'Lookup Data'!A:B,2,),"")</f>
        <v>10178730</v>
      </c>
      <c r="N156" s="141"/>
      <c r="O156" s="140" t="str">
        <f>IFERROR(VLOOKUP(L156,'Lookup Data'!A:D,3,FALSE),"")</f>
        <v>English</v>
      </c>
      <c r="P156" s="142"/>
      <c r="Q156" s="138"/>
      <c r="R156" s="141"/>
      <c r="S156" s="141"/>
      <c r="T156" s="141"/>
      <c r="U156" s="141"/>
      <c r="V156" s="143"/>
      <c r="W156" s="141"/>
      <c r="X156" s="141"/>
      <c r="Y156" s="141"/>
      <c r="Z156" s="141"/>
      <c r="AA156" s="138" t="s">
        <v>1357</v>
      </c>
      <c r="AB156" s="140">
        <f>IFERROR(VLOOKUP(AA156,'Lookup Data'!A:B,2,),"")</f>
        <v>0</v>
      </c>
      <c r="AC156" s="144" t="str">
        <f>IFERROR(VLOOKUP(AA156,'Lookup Data'!A:D,3,),"")</f>
        <v>English</v>
      </c>
      <c r="AD156" s="141"/>
      <c r="AE156" s="138" t="s">
        <v>1358</v>
      </c>
      <c r="AF156" s="140">
        <f>IFERROR(VLOOKUP(AE156,'Lookup Data'!A:D,2,),"")</f>
        <v>20170518</v>
      </c>
      <c r="AG156" s="140" t="str">
        <f>IFERROR(VLOOKUP(AE156,'Lookup Data'!A:D,3,),"")</f>
        <v>English</v>
      </c>
      <c r="AH156" s="141"/>
      <c r="AI156" s="138" t="s">
        <v>1359</v>
      </c>
      <c r="AJ156" s="140">
        <f>IFERROR(VLOOKUP(AI156,'Lookup Data'!A:D,2,),"")</f>
        <v>10178295</v>
      </c>
      <c r="AK156" s="140" t="str">
        <f>IFERROR(VLOOKUP(AI156,'Lookup Data'!A:D,3,),"")</f>
        <v>English</v>
      </c>
      <c r="AL156" s="141"/>
      <c r="AM156" s="138"/>
      <c r="AN156" s="141"/>
      <c r="AO156" s="141"/>
      <c r="AP156" s="141"/>
      <c r="AQ156" s="145" t="s">
        <v>1360</v>
      </c>
      <c r="AR156" s="138" t="s">
        <v>1361</v>
      </c>
      <c r="AS156" s="138"/>
      <c r="AT156" s="138" t="s">
        <v>1362</v>
      </c>
      <c r="AU156" s="141"/>
      <c r="AV156" s="141"/>
      <c r="AW156" s="141"/>
      <c r="AX156" s="146" t="s">
        <v>963</v>
      </c>
      <c r="AY156" s="141"/>
      <c r="AZ156" s="147" t="str">
        <f>IFERROR(IF(VLOOKUP(AX156,'Lookup Data'!I$2:K$29,3,TRUE)="","",VLOOKUP(AX156,'Lookup Data'!I$2:K$29,3,TRUE)),"")</f>
        <v>Nathan Brown</v>
      </c>
      <c r="BA156" s="141"/>
      <c r="BB156" s="147" t="str">
        <f>IFERROR(IF(VLOOKUP(AX156,'Lookup Data'!I$2:L$29,4,TRUE)="","",VLOOKUP(AX156,'Lookup Data'!I$2:L$29,4,TRUE)),"")</f>
        <v>Faculty of Arts and Science</v>
      </c>
      <c r="BC156" s="147" t="str">
        <f ca="1">IFERROR(VLOOKUP(BB156,'Lookup Data'!F$2:'Lookup Data'!F$6:G754,2,),"")</f>
        <v>Pascale Sicotte</v>
      </c>
      <c r="BD156" s="148">
        <f>(E156-7)</f>
        <v>45721</v>
      </c>
      <c r="BE156" s="141"/>
    </row>
    <row r="157" spans="1:57" ht="15" customHeight="1">
      <c r="A157" s="16">
        <v>40058392</v>
      </c>
      <c r="B157" s="15" t="s">
        <v>1363</v>
      </c>
      <c r="C157" s="16" t="s">
        <v>1364</v>
      </c>
      <c r="D157" s="16" t="s">
        <v>141</v>
      </c>
      <c r="E157" s="69">
        <v>45728</v>
      </c>
      <c r="F157" s="20">
        <v>0.41666666666666669</v>
      </c>
      <c r="G157" s="59" t="s">
        <v>263</v>
      </c>
      <c r="H157" s="56" t="s">
        <v>937</v>
      </c>
      <c r="I157" s="137">
        <f>IFERROR(VLOOKUP(H157,'Lookup Data'!A:D,2,FALSE),"")</f>
        <v>0</v>
      </c>
      <c r="J157" s="80" t="str">
        <f>IFERROR(VLOOKUP(H157,'Lookup Data'!A:D,3,FALSE),"")</f>
        <v>Chemical and Materials Engineering</v>
      </c>
      <c r="K157" s="53"/>
      <c r="L157" s="56" t="s">
        <v>549</v>
      </c>
      <c r="M157" s="80">
        <f>IFERROR(VLOOKUP(L157,'Lookup Data'!A:B,2,),"")</f>
        <v>10189431</v>
      </c>
      <c r="N157" s="53"/>
      <c r="O157" s="80" t="str">
        <f>IFERROR(VLOOKUP(L157,'Lookup Data'!A:D,3,FALSE),"")</f>
        <v>Building, Civil and Environmental Engineering</v>
      </c>
      <c r="P157" s="78"/>
      <c r="Q157" s="56"/>
      <c r="R157" s="53"/>
      <c r="S157" s="53"/>
      <c r="T157" s="53"/>
      <c r="U157" s="53"/>
      <c r="V157" s="54"/>
      <c r="W157" s="53"/>
      <c r="X157" s="53"/>
      <c r="Y157" s="53"/>
      <c r="Z157" s="53"/>
      <c r="AA157" s="56" t="s">
        <v>1365</v>
      </c>
      <c r="AB157" s="80">
        <f>IFERROR(VLOOKUP(AA157,'Lookup Data'!A:B,2,),"")</f>
        <v>10184296</v>
      </c>
      <c r="AC157" s="81" t="str">
        <f>IFERROR(VLOOKUP(AA157,'Lookup Data'!A:D,3,),"")</f>
        <v>Geography, Planning and Environment</v>
      </c>
      <c r="AD157" s="53"/>
      <c r="AE157" s="56" t="s">
        <v>405</v>
      </c>
      <c r="AF157" s="80">
        <f>IFERROR(VLOOKUP(AE157,'Lookup Data'!A:D,2,),"")</f>
        <v>10015954</v>
      </c>
      <c r="AG157" s="80" t="str">
        <f>IFERROR(VLOOKUP(AE157,'Lookup Data'!A:D,3,),"")</f>
        <v>Building, Civil and Environmental Engineering</v>
      </c>
      <c r="AH157" s="53"/>
      <c r="AI157" s="56" t="s">
        <v>682</v>
      </c>
      <c r="AJ157" s="80">
        <f>IFERROR(VLOOKUP(AI157,'Lookup Data'!A:D,2,),"")</f>
        <v>10178798</v>
      </c>
      <c r="AK157" s="80" t="str">
        <f>IFERROR(VLOOKUP(AI157,'Lookup Data'!A:D,3,),"")</f>
        <v>Building, Civil and Environmental Engineering</v>
      </c>
      <c r="AL157" s="53"/>
      <c r="AM157" s="56"/>
      <c r="AN157" s="53"/>
      <c r="AO157" s="53"/>
      <c r="AP157" s="53"/>
      <c r="AQ157" s="82" t="s">
        <v>1366</v>
      </c>
      <c r="AR157" s="79" t="s">
        <v>1137</v>
      </c>
      <c r="AS157" s="56"/>
      <c r="AT157" s="56" t="s">
        <v>1367</v>
      </c>
      <c r="AU157" s="53"/>
      <c r="AV157" s="53"/>
      <c r="AW157" s="53"/>
      <c r="AX157" s="134" t="s">
        <v>677</v>
      </c>
      <c r="AY157" s="53"/>
      <c r="AZ157" s="116" t="s">
        <v>678</v>
      </c>
      <c r="BA157" s="53"/>
      <c r="BB157" s="116" t="str">
        <f>IFERROR(IF(VLOOKUP(AX157,'Lookup Data'!I$2:L$29,4,TRUE)="","",VLOOKUP(AX157,'Lookup Data'!I$2:L$29,4,TRUE)),"")</f>
        <v>Gina Cody School of Engineering and Computer Science</v>
      </c>
      <c r="BC157" s="116" t="str">
        <f ca="1">IFERROR(VLOOKUP(BB157,'Lookup Data'!F$2:'Lookup Data'!F$6:G755,2,),"")</f>
        <v>Mourad Debbabi</v>
      </c>
      <c r="BD157" s="103">
        <f>(E157-7)</f>
        <v>45721</v>
      </c>
      <c r="BE157" s="53"/>
    </row>
    <row r="158" spans="1:57" ht="15" customHeight="1">
      <c r="A158" s="16">
        <v>40160757</v>
      </c>
      <c r="B158" s="15" t="s">
        <v>1368</v>
      </c>
      <c r="C158" s="16" t="s">
        <v>1369</v>
      </c>
      <c r="D158" s="16" t="s">
        <v>356</v>
      </c>
      <c r="E158" s="69">
        <v>45742</v>
      </c>
      <c r="F158" s="20">
        <v>0.39583333333333331</v>
      </c>
      <c r="G158" s="15" t="s">
        <v>360</v>
      </c>
      <c r="H158" s="56" t="s">
        <v>688</v>
      </c>
      <c r="I158" s="137">
        <f>IFERROR(VLOOKUP(H158,'Lookup Data'!A:D,2,FALSE),"")</f>
        <v>27680716</v>
      </c>
      <c r="J158" s="80" t="str">
        <f>IFERROR(VLOOKUP(H158,'Lookup Data'!A:D,3,FALSE),"")</f>
        <v>Education</v>
      </c>
      <c r="K158" s="53"/>
      <c r="L158" s="56" t="s">
        <v>689</v>
      </c>
      <c r="M158" s="80">
        <f>IFERROR(VLOOKUP(L158,'Lookup Data'!A:B,2,),"")</f>
        <v>22105195</v>
      </c>
      <c r="N158" s="53"/>
      <c r="O158" s="80" t="str">
        <f>IFERROR(VLOOKUP(L158,'Lookup Data'!A:D,3,FALSE),"")</f>
        <v>Education</v>
      </c>
      <c r="P158" s="78"/>
      <c r="Q158" s="56"/>
      <c r="R158" s="53"/>
      <c r="S158" s="53"/>
      <c r="T158" s="53"/>
      <c r="U158" s="53"/>
      <c r="V158" s="54"/>
      <c r="W158" s="53"/>
      <c r="X158" s="53"/>
      <c r="Y158" s="53"/>
      <c r="Z158" s="53"/>
      <c r="AA158" s="56" t="s">
        <v>758</v>
      </c>
      <c r="AB158" s="80">
        <f>IFERROR(VLOOKUP(AA158,'Lookup Data'!A:B,2,),"")</f>
        <v>23030954</v>
      </c>
      <c r="AC158" s="81" t="str">
        <f>IFERROR(VLOOKUP(AA158,'Lookup Data'!A:D,3,),"")</f>
        <v>Education</v>
      </c>
      <c r="AD158" s="53"/>
      <c r="AE158" s="56" t="s">
        <v>1370</v>
      </c>
      <c r="AF158" s="80">
        <f>IFERROR(VLOOKUP(AE158,'Lookup Data'!A:D,2,),"")</f>
        <v>21425579</v>
      </c>
      <c r="AG158" s="80" t="str">
        <f>IFERROR(VLOOKUP(AE158,'Lookup Data'!A:D,3,),"")</f>
        <v>Education</v>
      </c>
      <c r="AH158" s="53"/>
      <c r="AI158" s="56" t="s">
        <v>1371</v>
      </c>
      <c r="AJ158" s="80">
        <f>IFERROR(VLOOKUP(AI158,'Lookup Data'!A:D,2,),"")</f>
        <v>10145687</v>
      </c>
      <c r="AK158" s="80" t="str">
        <f>IFERROR(VLOOKUP(AI158,'Lookup Data'!A:D,3,),"")</f>
        <v>Education</v>
      </c>
      <c r="AL158" s="53"/>
      <c r="AM158" s="56"/>
      <c r="AN158" s="53"/>
      <c r="AO158" s="53"/>
      <c r="AP158" s="53"/>
      <c r="AQ158" s="82" t="s">
        <v>1372</v>
      </c>
      <c r="AR158" s="79" t="s">
        <v>1373</v>
      </c>
      <c r="AS158" s="56"/>
      <c r="AT158" s="56" t="s">
        <v>1374</v>
      </c>
      <c r="AU158" s="53"/>
      <c r="AV158" s="53"/>
      <c r="AW158" s="53"/>
      <c r="AX158" s="134" t="s">
        <v>321</v>
      </c>
      <c r="AY158" s="53"/>
      <c r="AZ158" s="116" t="str">
        <f>IFERROR(IF(VLOOKUP(AX158,'Lookup Data'!I$2:K$29,3,TRUE)="","",VLOOKUP(AX158,'Lookup Data'!I$2:K$29,3,TRUE)),"")</f>
        <v>Walcir Cardoso</v>
      </c>
      <c r="BA158" s="53"/>
      <c r="BB158" s="116" t="str">
        <f>IFERROR(IF(VLOOKUP(AX158,'Lookup Data'!I$2:L$29,4,TRUE)="","",VLOOKUP(AX158,'Lookup Data'!I$2:L$29,4,TRUE)),"")</f>
        <v>Faculty of Arts and Science</v>
      </c>
      <c r="BC158" s="116" t="str">
        <f ca="1">IFERROR(VLOOKUP(BB158,'Lookup Data'!F$2:'Lookup Data'!F$6:G756,2,),"")</f>
        <v>Pascale Sicotte</v>
      </c>
      <c r="BD158" s="103">
        <f>(E158-7)</f>
        <v>45735</v>
      </c>
      <c r="BE158" s="53"/>
    </row>
    <row r="159" spans="1:57" ht="15" customHeight="1">
      <c r="A159" s="16">
        <v>40178860</v>
      </c>
      <c r="B159" s="15" t="s">
        <v>1375</v>
      </c>
      <c r="C159" s="16" t="s">
        <v>1376</v>
      </c>
      <c r="D159" s="16" t="s">
        <v>514</v>
      </c>
      <c r="E159" s="69">
        <v>45729</v>
      </c>
      <c r="F159" s="20">
        <v>0.41666666666666669</v>
      </c>
      <c r="G159" s="19" t="s">
        <v>1377</v>
      </c>
      <c r="H159" s="56" t="s">
        <v>292</v>
      </c>
      <c r="I159" s="137">
        <f>IFERROR(VLOOKUP(H159,'Lookup Data'!A:D,2,FALSE),"")</f>
        <v>10120421</v>
      </c>
      <c r="J159" s="80" t="str">
        <f>IFERROR(VLOOKUP(H159,'Lookup Data'!A:D,3,FALSE),"")</f>
        <v>Computer Science and Software Engineering</v>
      </c>
      <c r="K159" s="53"/>
      <c r="L159" s="56" t="s">
        <v>597</v>
      </c>
      <c r="M159" s="80">
        <f>IFERROR(VLOOKUP(L159,'Lookup Data'!A:B,2,),"")</f>
        <v>10002593</v>
      </c>
      <c r="N159" s="53"/>
      <c r="O159" s="80" t="str">
        <f>IFERROR(VLOOKUP(L159,'Lookup Data'!A:D,3,FALSE),"")</f>
        <v>Building, Civil and Environmental Engineering</v>
      </c>
      <c r="P159" s="78"/>
      <c r="Q159" s="79" t="s">
        <v>1378</v>
      </c>
      <c r="R159" s="80">
        <f>IFERROR(VLOOKUP(Q159,'Lookup Data'!A:D,2,FALSE),"")</f>
        <v>0</v>
      </c>
      <c r="S159" s="53"/>
      <c r="T159" s="80" t="str">
        <f>IFERROR(VLOOKUP(Q159,'Lookup Data'!A:D,3,FALSE),"")</f>
        <v>Industrial Engineering, University of Naples</v>
      </c>
      <c r="U159" s="53"/>
      <c r="V159" s="54"/>
      <c r="W159" s="53"/>
      <c r="X159" s="53"/>
      <c r="Y159" s="53"/>
      <c r="Z159" s="53"/>
      <c r="AA159" s="56" t="s">
        <v>153</v>
      </c>
      <c r="AB159" s="80">
        <f>IFERROR(VLOOKUP(AA159,'Lookup Data'!A:B,2,),"")</f>
        <v>10200262</v>
      </c>
      <c r="AC159" s="81" t="str">
        <f>IFERROR(VLOOKUP(AA159,'Lookup Data'!A:D,3,),"")</f>
        <v>Electrical and Computer Engineering</v>
      </c>
      <c r="AD159" s="53"/>
      <c r="AE159" s="56" t="s">
        <v>1379</v>
      </c>
      <c r="AF159" s="80" t="str">
        <f>IFERROR(VLOOKUP(AE159,'Lookup Data'!A:D,2,),"")</f>
        <v>21511270</v>
      </c>
      <c r="AG159" s="80" t="str">
        <f>IFERROR(VLOOKUP(AE159,'Lookup Data'!A:D,3,),"")</f>
        <v>Building, Civil and Environmental Engineering</v>
      </c>
      <c r="AH159" s="53"/>
      <c r="AI159" s="56" t="s">
        <v>628</v>
      </c>
      <c r="AJ159" s="80">
        <f>IFERROR(VLOOKUP(AI159,'Lookup Data'!A:D,2,),"")</f>
        <v>26608930</v>
      </c>
      <c r="AK159" s="80" t="str">
        <f>IFERROR(VLOOKUP(AI159,'Lookup Data'!A:D,3,),"")</f>
        <v>Building, Civil and Environmental Engineering</v>
      </c>
      <c r="AL159" s="53"/>
      <c r="AM159" s="79" t="s">
        <v>1380</v>
      </c>
      <c r="AN159" s="53"/>
      <c r="AO159" s="78" t="s">
        <v>1381</v>
      </c>
      <c r="AP159" s="78"/>
      <c r="AQ159" s="82" t="s">
        <v>1382</v>
      </c>
      <c r="AR159" s="79" t="s">
        <v>1383</v>
      </c>
      <c r="AS159" s="56"/>
      <c r="AT159" s="56" t="s">
        <v>1384</v>
      </c>
      <c r="AU159" s="53"/>
      <c r="AV159" s="53"/>
      <c r="AW159" s="53"/>
      <c r="AX159" s="134" t="s">
        <v>677</v>
      </c>
      <c r="AY159" s="53"/>
      <c r="AZ159" s="116" t="s">
        <v>678</v>
      </c>
      <c r="BA159" s="53"/>
      <c r="BB159" s="116" t="str">
        <f>IFERROR(IF(VLOOKUP(AX159,'Lookup Data'!I$2:L$29,4,TRUE)="","",VLOOKUP(AX159,'Lookup Data'!I$2:L$29,4,TRUE)),"")</f>
        <v>Gina Cody School of Engineering and Computer Science</v>
      </c>
      <c r="BC159" s="116" t="str">
        <f ca="1">IFERROR(VLOOKUP(BB159,'Lookup Data'!F$2:'Lookup Data'!F$6:G757,2,),"")</f>
        <v>Mourad Debbabi</v>
      </c>
      <c r="BD159" s="103">
        <f>(E159-7)</f>
        <v>45722</v>
      </c>
      <c r="BE159" s="53"/>
    </row>
    <row r="160" spans="1:57" ht="15" customHeight="1">
      <c r="A160" s="87">
        <v>40082002</v>
      </c>
      <c r="B160" s="15" t="s">
        <v>1385</v>
      </c>
      <c r="C160" s="88" t="s">
        <v>1386</v>
      </c>
      <c r="D160" s="91" t="s">
        <v>1387</v>
      </c>
      <c r="E160" s="69">
        <v>45728</v>
      </c>
      <c r="F160" s="20">
        <v>0.41666666666666669</v>
      </c>
      <c r="G160" s="15" t="s">
        <v>883</v>
      </c>
      <c r="H160" s="149" t="s">
        <v>1356</v>
      </c>
      <c r="I160" s="80">
        <f>IFERROR(VLOOKUP(H160,'Lookup Data'!A:D,2,FALSE),"")</f>
        <v>10178730</v>
      </c>
      <c r="J160" s="80" t="str">
        <f>IFERROR(VLOOKUP(H160,'Lookup Data'!A:D,3,FALSE),"")</f>
        <v>English</v>
      </c>
      <c r="K160" s="53"/>
      <c r="L160" s="56" t="s">
        <v>903</v>
      </c>
      <c r="M160" s="80">
        <f>IFERROR(VLOOKUP(L160,'Lookup Data'!A:B,2,),"")</f>
        <v>10017639</v>
      </c>
      <c r="N160" s="53"/>
      <c r="O160" s="80" t="str">
        <f>IFERROR(VLOOKUP(L160,'Lookup Data'!A:D,3,FALSE),"")</f>
        <v>Sociology and Anthropology</v>
      </c>
      <c r="P160" s="78"/>
      <c r="Q160" s="56"/>
      <c r="R160" s="53"/>
      <c r="S160" s="53"/>
      <c r="T160" s="80" t="str">
        <f>IFERROR(VLOOKUP(Q160,'Lookup Data'!A:D,3,FALSE),"")</f>
        <v/>
      </c>
      <c r="U160" s="53"/>
      <c r="V160" s="54"/>
      <c r="W160" s="53"/>
      <c r="X160" s="53"/>
      <c r="Y160" s="53"/>
      <c r="Z160" s="53"/>
      <c r="AA160" s="56" t="s">
        <v>1388</v>
      </c>
      <c r="AB160" s="80">
        <f>IFERROR(VLOOKUP(AA160,'Lookup Data'!A:B,2,),"")</f>
        <v>0</v>
      </c>
      <c r="AC160" s="81" t="str">
        <f>IFERROR(VLOOKUP(AA160,'Lookup Data'!A:D,3,),"")</f>
        <v>Études françaises</v>
      </c>
      <c r="AD160" s="53"/>
      <c r="AE160" s="56" t="s">
        <v>127</v>
      </c>
      <c r="AF160" s="80">
        <f>IFERROR(VLOOKUP(AE160,'Lookup Data'!A:D,2,),"")</f>
        <v>10150062</v>
      </c>
      <c r="AG160" s="80" t="str">
        <f>IFERROR(VLOOKUP(AE160,'Lookup Data'!A:D,3,),"")</f>
        <v>Philosophy</v>
      </c>
      <c r="AH160" s="53"/>
      <c r="AI160" s="56" t="s">
        <v>1389</v>
      </c>
      <c r="AJ160" s="80">
        <f>IFERROR(VLOOKUP(AI160,'Lookup Data'!A:D,2,),"")</f>
        <v>0</v>
      </c>
      <c r="AK160" s="80" t="str">
        <f>IFERROR(VLOOKUP(AI160,'Lookup Data'!A:D,3,),"")</f>
        <v>Art History and Communication Studies (McGill)</v>
      </c>
      <c r="AL160" s="53"/>
      <c r="AM160" s="79" t="s">
        <v>1390</v>
      </c>
      <c r="AN160" s="53"/>
      <c r="AO160" s="78" t="s">
        <v>1391</v>
      </c>
      <c r="AP160" s="53"/>
      <c r="AQ160" s="82" t="s">
        <v>1392</v>
      </c>
      <c r="AR160" s="79" t="s">
        <v>1393</v>
      </c>
      <c r="AS160" s="56"/>
      <c r="AT160" s="56" t="s">
        <v>296</v>
      </c>
      <c r="AU160" s="53"/>
      <c r="AV160" s="53"/>
      <c r="AW160" s="53"/>
      <c r="AX160" s="134" t="s">
        <v>892</v>
      </c>
      <c r="AY160" s="53"/>
      <c r="AZ160" s="116" t="str">
        <f>IFERROR(IF(VLOOKUP(AX160,'Lookup Data'!I$2:K$29,3,TRUE)="","",VLOOKUP(AX160,'Lookup Data'!I$2:K$29,3,TRUE)),"")</f>
        <v>Jesse Arseneault</v>
      </c>
      <c r="BA160" s="53"/>
      <c r="BB160" s="116" t="str">
        <f>IFERROR(IF(VLOOKUP(AX160,'Lookup Data'!I$2:L$29,4,TRUE)="","",VLOOKUP(AX160,'Lookup Data'!I$2:L$29,4,TRUE)),"")</f>
        <v>Faculty of Arts and Science</v>
      </c>
      <c r="BC160" s="116" t="str">
        <f ca="1">IFERROR(VLOOKUP(BB160,'Lookup Data'!F$2:'Lookup Data'!F$6:G758,2,),"")</f>
        <v>Pascale Sicotte</v>
      </c>
      <c r="BD160" s="103">
        <f>(E160-7)</f>
        <v>45721</v>
      </c>
      <c r="BE160" s="53"/>
    </row>
    <row r="161" spans="1:57" s="13" customFormat="1" ht="15" customHeight="1">
      <c r="A161" s="16">
        <v>40088572</v>
      </c>
      <c r="B161" s="15" t="s">
        <v>1394</v>
      </c>
      <c r="C161" s="16" t="s">
        <v>1395</v>
      </c>
      <c r="D161" s="91" t="s">
        <v>1029</v>
      </c>
      <c r="E161" s="69">
        <v>45730</v>
      </c>
      <c r="F161" s="20">
        <v>0.375</v>
      </c>
      <c r="G161" s="16" t="s">
        <v>1396</v>
      </c>
      <c r="H161" s="115" t="s">
        <v>1397</v>
      </c>
      <c r="I161" s="80" t="str">
        <f>IFERROR(VLOOKUP(H161,'Lookup Data'!A:D,2,FALSE),"")</f>
        <v>10034924</v>
      </c>
      <c r="J161" s="80" t="str">
        <f>IFERROR(VLOOKUP(H161,'Lookup Data'!A:D,3,FALSE),"")</f>
        <v>Supply Chain and Business Technology Management</v>
      </c>
      <c r="K161" s="80"/>
      <c r="L161" s="115" t="s">
        <v>1398</v>
      </c>
      <c r="M161" s="80">
        <f>IFERROR(VLOOKUP(L161,'Lookup Data'!A:B,2,),"")</f>
        <v>24681746</v>
      </c>
      <c r="N161" s="80"/>
      <c r="O161" s="80" t="str">
        <f>IFERROR(VLOOKUP(L161,'Lookup Data'!A:D,3,FALSE),"")</f>
        <v>Marketing</v>
      </c>
      <c r="P161" s="117"/>
      <c r="Q161" s="115" t="s">
        <v>1399</v>
      </c>
      <c r="R161" s="80"/>
      <c r="S161" s="80"/>
      <c r="T161" s="80" t="str">
        <f>IFERROR(VLOOKUP(Q161,'Lookup Data'!A:D,3,FALSE),"")</f>
        <v>Marketing</v>
      </c>
      <c r="U161" s="80"/>
      <c r="V161" s="61"/>
      <c r="W161" s="80"/>
      <c r="X161" s="80"/>
      <c r="Y161" s="80"/>
      <c r="Z161" s="80"/>
      <c r="AA161" s="115" t="s">
        <v>1400</v>
      </c>
      <c r="AB161" s="80">
        <f>IFERROR(VLOOKUP(AA161,'Lookup Data'!A:B,2,),"")</f>
        <v>0</v>
      </c>
      <c r="AC161" s="80" t="str">
        <f>IFERROR(VLOOKUP(AA161,'Lookup Data'!A:D,3,),"")</f>
        <v>Marketing, HEC</v>
      </c>
      <c r="AD161" s="80"/>
      <c r="AE161" s="115" t="s">
        <v>372</v>
      </c>
      <c r="AF161" s="80">
        <f>IFERROR(VLOOKUP(AE161,'Lookup Data'!A:D,2,),"")</f>
        <v>10122226</v>
      </c>
      <c r="AG161" s="80" t="str">
        <f>IFERROR(VLOOKUP(AE161,'Lookup Data'!A:D,3,),"")</f>
        <v>Marketing</v>
      </c>
      <c r="AH161" s="80"/>
      <c r="AI161" s="115" t="s">
        <v>1401</v>
      </c>
      <c r="AJ161" s="80">
        <f>IFERROR(VLOOKUP(AI161,'Lookup Data'!A:D,2,),"")</f>
        <v>0</v>
      </c>
      <c r="AK161" s="80" t="str">
        <f>IFERROR(VLOOKUP(AI161,'Lookup Data'!A:D,3,),"")</f>
        <v>Marketing</v>
      </c>
      <c r="AL161" s="80"/>
      <c r="AM161" s="115"/>
      <c r="AN161" s="80"/>
      <c r="AO161" s="80"/>
      <c r="AP161" s="80"/>
      <c r="AQ161" s="118" t="s">
        <v>1402</v>
      </c>
      <c r="AR161" s="150" t="s">
        <v>318</v>
      </c>
      <c r="AS161" s="115"/>
      <c r="AT161" s="115" t="s">
        <v>1224</v>
      </c>
      <c r="AU161" s="80"/>
      <c r="AV161" s="80"/>
      <c r="AW161" s="80"/>
      <c r="AX161" s="151" t="s">
        <v>1029</v>
      </c>
      <c r="AY161" s="80"/>
      <c r="AZ161" s="152" t="str">
        <f>IFERROR(IF(VLOOKUP(AX161,'Lookup Data'!I$2:K$29,3,TRUE)="","",VLOOKUP(AX161,'Lookup Data'!I$2:K$29,3,TRUE)),"")</f>
        <v>Tracy Hecht</v>
      </c>
      <c r="BA161" s="80"/>
      <c r="BB161" s="152" t="str">
        <f>IFERROR(IF(VLOOKUP(AX161,'Lookup Data'!I$2:L$29,4,TRUE)="","",VLOOKUP(AX161,'Lookup Data'!I$2:L$29,4,TRUE)),"")</f>
        <v>John Molson School of Business</v>
      </c>
      <c r="BC161" s="152" t="str">
        <f ca="1">IFERROR(VLOOKUP(BB161,'Lookup Data'!F$2:'Lookup Data'!F$6:G759,2,),"")</f>
        <v>Anne-Marie Croteau</v>
      </c>
      <c r="BD161" s="153">
        <f>(E161-7)</f>
        <v>45723</v>
      </c>
      <c r="BE161" s="80"/>
    </row>
    <row r="162" spans="1:57" ht="15" customHeight="1">
      <c r="A162" s="53">
        <v>40178878</v>
      </c>
      <c r="B162" s="59" t="s">
        <v>1403</v>
      </c>
      <c r="C162" s="12" t="s">
        <v>1404</v>
      </c>
      <c r="D162" s="59" t="s">
        <v>514</v>
      </c>
      <c r="E162" s="65">
        <v>45733</v>
      </c>
      <c r="F162" s="68">
        <v>0.54166666666666663</v>
      </c>
      <c r="G162" s="59" t="s">
        <v>263</v>
      </c>
      <c r="H162" s="56" t="s">
        <v>629</v>
      </c>
      <c r="I162" s="80">
        <f>IFERROR(VLOOKUP(H162,'Lookup Data'!A:D,2,FALSE),"")</f>
        <v>10120449</v>
      </c>
      <c r="J162" s="80" t="str">
        <f>IFERROR(VLOOKUP(H162,'Lookup Data'!A:D,3,FALSE),"")</f>
        <v>Electrical and Computer Engineering</v>
      </c>
      <c r="K162" s="53"/>
      <c r="L162" s="56" t="s">
        <v>597</v>
      </c>
      <c r="M162" s="80">
        <f>IFERROR(VLOOKUP(L162,'Lookup Data'!A:B,2,),"")</f>
        <v>10002593</v>
      </c>
      <c r="N162" s="53"/>
      <c r="O162" s="80" t="str">
        <f>IFERROR(VLOOKUP(L162,'Lookup Data'!A:D,3,FALSE),"")</f>
        <v>Building, Civil and Environmental Engineering</v>
      </c>
      <c r="P162" s="78"/>
      <c r="Q162" s="79" t="s">
        <v>1378</v>
      </c>
      <c r="R162" s="53"/>
      <c r="S162" s="53"/>
      <c r="T162" s="80" t="str">
        <f>IFERROR(VLOOKUP(Q162,'Lookup Data'!A:D,3,FALSE),"")</f>
        <v>Industrial Engineering, University of Naples</v>
      </c>
      <c r="U162" s="53"/>
      <c r="V162" s="54"/>
      <c r="W162" s="53"/>
      <c r="X162" s="53"/>
      <c r="Y162" s="53"/>
      <c r="Z162" s="53"/>
      <c r="AA162" s="56" t="s">
        <v>1380</v>
      </c>
      <c r="AB162" s="80">
        <f>IFERROR(VLOOKUP(AA162,'Lookup Data'!A:B,2,),"")</f>
        <v>0</v>
      </c>
      <c r="AC162" s="81" t="str">
        <f>IFERROR(VLOOKUP(AA162,'Lookup Data'!A:D,3,),"")</f>
        <v>Industrial Engineering, University of Naples</v>
      </c>
      <c r="AD162" s="53"/>
      <c r="AE162" s="56" t="s">
        <v>639</v>
      </c>
      <c r="AF162" s="80">
        <f>IFERROR(VLOOKUP(AE162,'Lookup Data'!A:D,2,),"")</f>
        <v>25093899</v>
      </c>
      <c r="AG162" s="80" t="str">
        <f>IFERROR(VLOOKUP(AE162,'Lookup Data'!A:D,3,),"")</f>
        <v>Building, Civil and Environmental Engineering</v>
      </c>
      <c r="AH162" s="53"/>
      <c r="AI162" s="56" t="s">
        <v>630</v>
      </c>
      <c r="AJ162" s="80">
        <f>IFERROR(VLOOKUP(AI162,'Lookup Data'!A:D,2,),"")</f>
        <v>10204046</v>
      </c>
      <c r="AK162" s="80" t="str">
        <f>IFERROR(VLOOKUP(AI162,'Lookup Data'!A:D,3,),"")</f>
        <v>Building, Civil and Environmental Engineering</v>
      </c>
      <c r="AL162" s="53"/>
      <c r="AM162" s="56" t="s">
        <v>407</v>
      </c>
      <c r="AN162" s="53"/>
      <c r="AO162" s="78" t="s">
        <v>677</v>
      </c>
      <c r="AP162" s="53"/>
      <c r="AQ162" s="82" t="s">
        <v>1405</v>
      </c>
      <c r="AR162" s="79" t="s">
        <v>1406</v>
      </c>
      <c r="AS162" s="56"/>
      <c r="AT162" s="56" t="s">
        <v>1407</v>
      </c>
      <c r="AU162" s="53"/>
      <c r="AV162" s="53"/>
      <c r="AW162" s="53"/>
      <c r="AX162" s="134" t="s">
        <v>677</v>
      </c>
      <c r="AY162" s="53"/>
      <c r="AZ162" s="116" t="str">
        <f>IFERROR(IF(VLOOKUP(AX162,'Lookup Data'!I$2:K$29,3,TRUE)="","",VLOOKUP(AX162,'Lookup Data'!I$2:K$29,3,TRUE)),"")</f>
        <v>Mohamed Ouf</v>
      </c>
      <c r="BA162" s="53"/>
      <c r="BB162" s="116" t="str">
        <f>IFERROR(IF(VLOOKUP(AX162,'Lookup Data'!I$2:L$29,4,TRUE)="","",VLOOKUP(AX162,'Lookup Data'!I$2:L$29,4,TRUE)),"")</f>
        <v>Gina Cody School of Engineering and Computer Science</v>
      </c>
      <c r="BC162" s="116" t="str">
        <f ca="1">IFERROR(VLOOKUP(BB162,'Lookup Data'!F$2:'Lookup Data'!F$6:G760,2,),"")</f>
        <v>Mourad Debbabi</v>
      </c>
      <c r="BD162" s="103">
        <f>(E162-7)</f>
        <v>45726</v>
      </c>
      <c r="BE162" s="53"/>
    </row>
    <row r="163" spans="1:57" ht="15" customHeight="1">
      <c r="A163" s="89">
        <v>10166580</v>
      </c>
      <c r="B163" s="90" t="s">
        <v>1408</v>
      </c>
      <c r="C163" s="89" t="s">
        <v>1409</v>
      </c>
      <c r="D163" s="91" t="s">
        <v>190</v>
      </c>
      <c r="E163" s="69">
        <v>45736</v>
      </c>
      <c r="F163" s="20">
        <v>0.41666666666666669</v>
      </c>
      <c r="G163" s="15" t="s">
        <v>1410</v>
      </c>
      <c r="H163" s="56" t="s">
        <v>1411</v>
      </c>
      <c r="I163" s="80">
        <f>IFERROR(VLOOKUP(H163,'Lookup Data'!A:D,2,FALSE),"")</f>
        <v>24239598</v>
      </c>
      <c r="J163" s="80" t="str">
        <f>IFERROR(VLOOKUP(H163,'Lookup Data'!A:D,3,FALSE),"")</f>
        <v>Communication Studies</v>
      </c>
      <c r="K163" s="53"/>
      <c r="L163" s="56" t="s">
        <v>903</v>
      </c>
      <c r="M163" s="80">
        <f>IFERROR(VLOOKUP(L163,'Lookup Data'!A:B,2,),"")</f>
        <v>10017639</v>
      </c>
      <c r="N163" s="53"/>
      <c r="O163" s="80" t="str">
        <f>IFERROR(VLOOKUP(L163,'Lookup Data'!A:D,3,FALSE),"")</f>
        <v>Sociology and Anthropology</v>
      </c>
      <c r="P163" s="78"/>
      <c r="Q163" s="56"/>
      <c r="R163" s="53"/>
      <c r="S163" s="53"/>
      <c r="T163" s="80" t="str">
        <f>IFERROR(VLOOKUP(Q163,'Lookup Data'!A:D,3,FALSE),"")</f>
        <v/>
      </c>
      <c r="U163" s="53"/>
      <c r="V163" s="54"/>
      <c r="W163" s="53"/>
      <c r="X163" s="53"/>
      <c r="Y163" s="53"/>
      <c r="Z163" s="53"/>
      <c r="AA163" s="56" t="s">
        <v>1412</v>
      </c>
      <c r="AB163" s="80">
        <f>IFERROR(VLOOKUP(AA163,'Lookup Data'!A:B,2,),"")</f>
        <v>10125302</v>
      </c>
      <c r="AC163" s="81" t="str">
        <f>IFERROR(VLOOKUP(AA163,'Lookup Data'!A:D,3,),"")</f>
        <v>Electrical and Computer Engineering</v>
      </c>
      <c r="AD163" s="53"/>
      <c r="AE163" s="79" t="s">
        <v>1413</v>
      </c>
      <c r="AF163" s="80">
        <f>IFERROR(VLOOKUP(AE163,'Lookup Data'!A:D,2,),"")</f>
        <v>10101645</v>
      </c>
      <c r="AG163" s="80" t="str">
        <f>IFERROR(VLOOKUP(AE163,'Lookup Data'!A:D,3,),"")</f>
        <v>Contemporary Dance</v>
      </c>
      <c r="AH163" s="53"/>
      <c r="AI163" s="56" t="s">
        <v>650</v>
      </c>
      <c r="AJ163" s="80">
        <f>IFERROR(VLOOKUP(AI163,'Lookup Data'!A:D,2,),"")</f>
        <v>20712159</v>
      </c>
      <c r="AK163" s="80" t="str">
        <f>IFERROR(VLOOKUP(AI163,'Lookup Data'!A:D,3,),"")</f>
        <v>Psychology</v>
      </c>
      <c r="AL163" s="53"/>
      <c r="AM163" s="56" t="s">
        <v>1414</v>
      </c>
      <c r="AN163" s="53"/>
      <c r="AO163" s="78" t="s">
        <v>1415</v>
      </c>
      <c r="AP163" s="53"/>
      <c r="AQ163" s="82" t="s">
        <v>1416</v>
      </c>
      <c r="AR163" s="56" t="s">
        <v>1417</v>
      </c>
      <c r="AS163" s="56"/>
      <c r="AT163" s="56" t="s">
        <v>1418</v>
      </c>
      <c r="AU163" s="53"/>
      <c r="AV163" s="53"/>
      <c r="AW163" s="53"/>
      <c r="AX163" s="134" t="s">
        <v>190</v>
      </c>
      <c r="AY163" s="53"/>
      <c r="AZ163" s="116" t="str">
        <f>IFERROR(IF(VLOOKUP(AX163,'Lookup Data'!I$2:K$29,3,TRUE)="","",VLOOKUP(AX163,'Lookup Data'!I$2:K$29,3,TRUE)),"")</f>
        <v>Felice Yuen</v>
      </c>
      <c r="BA163" s="53"/>
      <c r="BB163" s="116" t="str">
        <f>IFERROR(IF(VLOOKUP(AX163,'Lookup Data'!I$2:L$29,4,TRUE)="","",VLOOKUP(AX163,'Lookup Data'!I$2:L$29,4,TRUE)),"")</f>
        <v>School of Graduate Studies</v>
      </c>
      <c r="BC163" s="116" t="str">
        <f ca="1">IFERROR(VLOOKUP(BB163,'Lookup Data'!F$2:'Lookup Data'!F$6:G761,2,),"")</f>
        <v>Effrosyni Diamantoudi</v>
      </c>
      <c r="BD163" s="103">
        <f>(E163-7)</f>
        <v>45729</v>
      </c>
      <c r="BE163" s="53"/>
    </row>
    <row r="164" spans="1:57" s="13" customFormat="1" ht="15" customHeight="1">
      <c r="A164" s="15">
        <v>40071538</v>
      </c>
      <c r="B164" s="15" t="s">
        <v>1419</v>
      </c>
      <c r="C164" s="16" t="s">
        <v>1420</v>
      </c>
      <c r="D164" s="17" t="s">
        <v>123</v>
      </c>
      <c r="E164" s="18">
        <v>45790</v>
      </c>
      <c r="F164" s="19">
        <v>0.54166666666666663</v>
      </c>
      <c r="G164" s="19" t="s">
        <v>1421</v>
      </c>
      <c r="H164" s="115" t="s">
        <v>1231</v>
      </c>
      <c r="I164" s="80">
        <f>IFERROR(VLOOKUP(H164,'Lookup Data'!A:D,2,FALSE),"")</f>
        <v>22908549</v>
      </c>
      <c r="J164" s="80" t="str">
        <f>IFERROR(VLOOKUP(H164,'Lookup Data'!A:D,3,FALSE),"")</f>
        <v>Theatre</v>
      </c>
      <c r="K164" s="80"/>
      <c r="L164" s="115" t="s">
        <v>1422</v>
      </c>
      <c r="M164" s="80">
        <f>IFERROR(VLOOKUP(L164,'Lookup Data'!A:B,2,),"")</f>
        <v>27880049</v>
      </c>
      <c r="N164" s="80"/>
      <c r="O164" s="80" t="str">
        <f>IFERROR(VLOOKUP(L164,'Lookup Data'!A:D,3,FALSE),"")</f>
        <v>Art Education</v>
      </c>
      <c r="P164" s="117"/>
      <c r="Q164" s="115" t="s">
        <v>1423</v>
      </c>
      <c r="R164" s="80"/>
      <c r="S164" s="80"/>
      <c r="T164" s="80" t="s">
        <v>1424</v>
      </c>
      <c r="U164" s="80"/>
      <c r="V164" s="61"/>
      <c r="W164" s="80"/>
      <c r="X164" s="80"/>
      <c r="Y164" s="80"/>
      <c r="Z164" s="80"/>
      <c r="AA164" s="115" t="s">
        <v>333</v>
      </c>
      <c r="AB164" s="80">
        <f>IFERROR(VLOOKUP(AA164,'Lookup Data'!A:B,2,),"")</f>
        <v>10133371</v>
      </c>
      <c r="AC164" s="80" t="str">
        <f>IFERROR(VLOOKUP(AA164,'Lookup Data'!A:D,3,),"")</f>
        <v>Applied Human Sciences</v>
      </c>
      <c r="AD164" s="80"/>
      <c r="AE164" s="115" t="s">
        <v>128</v>
      </c>
      <c r="AF164" s="80">
        <f>IFERROR(VLOOKUP(AE164,'Lookup Data'!A:D,2,),"")</f>
        <v>24542282</v>
      </c>
      <c r="AG164" s="80" t="str">
        <f>IFERROR(VLOOKUP(AE164,'Lookup Data'!A:D,3,),"")</f>
        <v>Art Education - McGill</v>
      </c>
      <c r="AH164" s="80"/>
      <c r="AI164" s="115" t="s">
        <v>209</v>
      </c>
      <c r="AJ164" s="80">
        <f>IFERROR(VLOOKUP(AI164,'Lookup Data'!A:D,2,),"")</f>
        <v>23393283</v>
      </c>
      <c r="AK164" s="80" t="str">
        <f>IFERROR(VLOOKUP(AI164,'Lookup Data'!A:D,3,),"")</f>
        <v>Art Education</v>
      </c>
      <c r="AL164" s="80"/>
      <c r="AM164" s="150"/>
      <c r="AN164" s="80"/>
      <c r="AO164" s="80"/>
      <c r="AP164" s="80"/>
      <c r="AQ164" s="118" t="s">
        <v>1425</v>
      </c>
      <c r="AR164" s="115" t="s">
        <v>1426</v>
      </c>
      <c r="AS164" s="115"/>
      <c r="AT164" s="115" t="s">
        <v>1427</v>
      </c>
      <c r="AU164" s="80"/>
      <c r="AV164" s="80"/>
      <c r="AW164" s="80"/>
      <c r="AX164" s="151" t="s">
        <v>123</v>
      </c>
      <c r="AY164" s="80"/>
      <c r="AZ164" s="152" t="str">
        <f>IFERROR(IF(VLOOKUP(AX164,'Lookup Data'!I$2:K$29,3,TRUE)="","",VLOOKUP(AX164,'Lookup Data'!I$2:K$29,3,TRUE)),"")</f>
        <v>Juan Carlos Castro</v>
      </c>
      <c r="BA164" s="80"/>
      <c r="BB164" s="152" t="str">
        <f>IFERROR(IF(VLOOKUP(AX164,'Lookup Data'!I$2:L$29,4,TRUE)="","",VLOOKUP(AX164,'Lookup Data'!I$2:L$29,4,TRUE)),"")</f>
        <v>Faculty of Fine Arts</v>
      </c>
      <c r="BC164" s="152" t="str">
        <f ca="1">IFERROR(VLOOKUP(BB164,'Lookup Data'!F$2:'Lookup Data'!F$6:G762,2,),"")</f>
        <v>Annie Gérin</v>
      </c>
      <c r="BD164" s="153">
        <f>(E164-7)</f>
        <v>45783</v>
      </c>
      <c r="BE164" s="80"/>
    </row>
    <row r="165" spans="1:57" s="13" customFormat="1" ht="15" customHeight="1">
      <c r="A165" s="16">
        <v>21947176</v>
      </c>
      <c r="B165" s="15" t="s">
        <v>1428</v>
      </c>
      <c r="C165" s="15" t="s">
        <v>1429</v>
      </c>
      <c r="D165" s="91" t="s">
        <v>60</v>
      </c>
      <c r="E165" s="69">
        <v>45730</v>
      </c>
      <c r="F165" s="20">
        <v>0.47916666666666669</v>
      </c>
      <c r="G165" s="20" t="s">
        <v>1430</v>
      </c>
      <c r="H165" s="115" t="s">
        <v>578</v>
      </c>
      <c r="I165" s="80" t="str">
        <f>IFERROR(VLOOKUP(H165,'Lookup Data'!A:D,2,FALSE),"")</f>
        <v>20447501</v>
      </c>
      <c r="J165" s="80" t="str">
        <f>IFERROR(VLOOKUP(H165,'Lookup Data'!A:D,3,FALSE),"")</f>
        <v>Economics</v>
      </c>
      <c r="K165" s="80"/>
      <c r="L165" s="115" t="s">
        <v>202</v>
      </c>
      <c r="M165" s="80">
        <f>IFERROR(VLOOKUP(L165,'Lookup Data'!A:B,2,),"")</f>
        <v>10083759</v>
      </c>
      <c r="N165" s="80"/>
      <c r="O165" s="80" t="str">
        <f>IFERROR(VLOOKUP(L165,'Lookup Data'!A:D,3,FALSE),"")</f>
        <v>Psychology</v>
      </c>
      <c r="P165" s="117"/>
      <c r="Q165" s="115"/>
      <c r="R165" s="80"/>
      <c r="S165" s="80"/>
      <c r="T165" s="80"/>
      <c r="U165" s="80"/>
      <c r="V165" s="61"/>
      <c r="W165" s="80"/>
      <c r="X165" s="80"/>
      <c r="Y165" s="80"/>
      <c r="Z165" s="80"/>
      <c r="AA165" s="115" t="s">
        <v>687</v>
      </c>
      <c r="AB165" s="80">
        <f>IFERROR(VLOOKUP(AA165,'Lookup Data'!A:B,2,),"")</f>
        <v>28535884</v>
      </c>
      <c r="AC165" s="80" t="str">
        <f>IFERROR(VLOOKUP(AA165,'Lookup Data'!A:D,3,),"")</f>
        <v>Education</v>
      </c>
      <c r="AD165" s="80"/>
      <c r="AE165" s="115" t="s">
        <v>64</v>
      </c>
      <c r="AF165" s="80" t="str">
        <f>IFERROR(VLOOKUP(AE165,'Lookup Data'!A:D,2,),"")</f>
        <v>N/A</v>
      </c>
      <c r="AG165" s="80" t="str">
        <f>IFERROR(VLOOKUP(AE165,'Lookup Data'!A:D,3,),"")</f>
        <v>Psychology</v>
      </c>
      <c r="AH165" s="80"/>
      <c r="AI165" s="115" t="s">
        <v>283</v>
      </c>
      <c r="AJ165" s="80">
        <f>IFERROR(VLOOKUP(AI165,'Lookup Data'!A:D,2,),"")</f>
        <v>0</v>
      </c>
      <c r="AK165" s="80" t="str">
        <f>IFERROR(VLOOKUP(AI165,'Lookup Data'!A:D,3,),"")</f>
        <v>Psychology</v>
      </c>
      <c r="AL165" s="80"/>
      <c r="AM165" s="115"/>
      <c r="AN165" s="80"/>
      <c r="AO165" s="80"/>
      <c r="AP165" s="80"/>
      <c r="AQ165" s="118" t="s">
        <v>1431</v>
      </c>
      <c r="AR165" s="150" t="s">
        <v>1432</v>
      </c>
      <c r="AS165" s="115"/>
      <c r="AT165" s="115" t="s">
        <v>1433</v>
      </c>
      <c r="AU165" s="80"/>
      <c r="AV165" s="80"/>
      <c r="AW165" s="80"/>
      <c r="AX165" s="151" t="s">
        <v>60</v>
      </c>
      <c r="AY165" s="80"/>
      <c r="AZ165" s="152" t="str">
        <f>IFERROR(IF(VLOOKUP(AX165,'Lookup Data'!I$2:K$29,3,TRUE)="","",VLOOKUP(AX165,'Lookup Data'!I$2:K$29,3,TRUE)),"")</f>
        <v>Andrew Chapman</v>
      </c>
      <c r="BA165" s="80"/>
      <c r="BB165" s="152" t="str">
        <f>IFERROR(IF(VLOOKUP(AX165,'Lookup Data'!I$2:L$29,4,TRUE)="","",VLOOKUP(AX165,'Lookup Data'!I$2:L$29,4,TRUE)),"")</f>
        <v>Faculty of Arts and Science</v>
      </c>
      <c r="BC165" s="152" t="str">
        <f ca="1">IFERROR(VLOOKUP(BB165,'Lookup Data'!F$2:'Lookup Data'!F$6:G763,2,),"")</f>
        <v>Pascale Sicotte</v>
      </c>
      <c r="BD165" s="153">
        <f>(E165-7)</f>
        <v>45723</v>
      </c>
      <c r="BE165" s="80"/>
    </row>
    <row r="166" spans="1:57" ht="15" customHeight="1">
      <c r="A166" s="15">
        <v>40197853</v>
      </c>
      <c r="B166" s="15" t="s">
        <v>1434</v>
      </c>
      <c r="C166" s="16" t="s">
        <v>1435</v>
      </c>
      <c r="D166" s="17" t="s">
        <v>167</v>
      </c>
      <c r="E166" s="18">
        <v>45729</v>
      </c>
      <c r="F166" s="19">
        <v>0.375</v>
      </c>
      <c r="G166" s="19" t="s">
        <v>340</v>
      </c>
      <c r="H166" s="56" t="s">
        <v>751</v>
      </c>
      <c r="I166" s="80">
        <f>IFERROR(VLOOKUP(H166,'Lookup Data'!A:D,2,FALSE),"")</f>
        <v>0</v>
      </c>
      <c r="J166" s="80" t="str">
        <f>IFERROR(VLOOKUP(H166,'Lookup Data'!A:D,3,FALSE),"")</f>
        <v>Mechanical, Industrial and Aerospace Engineering</v>
      </c>
      <c r="K166" s="53"/>
      <c r="L166" s="56" t="s">
        <v>82</v>
      </c>
      <c r="M166" s="80">
        <f>IFERROR(VLOOKUP(L166,'Lookup Data'!A:B,2,),"")</f>
        <v>25797705</v>
      </c>
      <c r="N166" s="53"/>
      <c r="O166" s="80" t="str">
        <f>IFERROR(VLOOKUP(L166,'Lookup Data'!A:D,3,FALSE),"")</f>
        <v>Concordia Institute for Information and Systems Engineering</v>
      </c>
      <c r="P166" s="78"/>
      <c r="Q166" s="79" t="s">
        <v>1436</v>
      </c>
      <c r="R166" s="53"/>
      <c r="S166" s="53"/>
      <c r="T166" s="53" t="s">
        <v>1437</v>
      </c>
      <c r="U166" s="53"/>
      <c r="V166" s="54"/>
      <c r="W166" s="53"/>
      <c r="X166" s="53"/>
      <c r="Y166" s="53"/>
      <c r="Z166" s="53"/>
      <c r="AA166" s="56" t="s">
        <v>614</v>
      </c>
      <c r="AB166" s="80">
        <f>IFERROR(VLOOKUP(AA166,'Lookup Data'!A:B,2,),"")</f>
        <v>10085125</v>
      </c>
      <c r="AC166" s="81" t="str">
        <f>IFERROR(VLOOKUP(AA166,'Lookup Data'!A:D,3,),"")</f>
        <v>Electrical and Computer Engineering</v>
      </c>
      <c r="AD166" s="53"/>
      <c r="AE166" s="56" t="s">
        <v>1438</v>
      </c>
      <c r="AF166" s="80">
        <f>IFERROR(VLOOKUP(AE166,'Lookup Data'!A:D,2,),"")</f>
        <v>10141446</v>
      </c>
      <c r="AG166" s="80" t="str">
        <f>IFERROR(VLOOKUP(AE166,'Lookup Data'!A:D,3,),"")</f>
        <v>Concordia Institute for Information and Systems Engineering</v>
      </c>
      <c r="AH166" s="53"/>
      <c r="AI166" s="56" t="s">
        <v>342</v>
      </c>
      <c r="AJ166" s="80">
        <f>IFERROR(VLOOKUP(AI166,'Lookup Data'!A:D,2,),"")</f>
        <v>10194592</v>
      </c>
      <c r="AK166" s="80" t="str">
        <f>IFERROR(VLOOKUP(AI166,'Lookup Data'!A:D,3,),"")</f>
        <v>Concordia Institute for Information and Systems Engineering</v>
      </c>
      <c r="AL166" s="53"/>
      <c r="AM166" s="56"/>
      <c r="AN166" s="53"/>
      <c r="AO166" s="53"/>
      <c r="AP166" s="53"/>
      <c r="AQ166" s="82" t="s">
        <v>1439</v>
      </c>
      <c r="AR166" s="56" t="s">
        <v>1105</v>
      </c>
      <c r="AS166" s="56"/>
      <c r="AT166" s="56" t="s">
        <v>812</v>
      </c>
      <c r="AU166" s="53"/>
      <c r="AV166" s="53"/>
      <c r="AW166" s="53"/>
      <c r="AX166" s="134" t="s">
        <v>646</v>
      </c>
      <c r="AY166" s="53"/>
      <c r="AZ166" s="116" t="str">
        <f>IFERROR(IF(VLOOKUP(AX166,'Lookup Data'!I$2:K$29,3,TRUE)="","",VLOOKUP(AX166,'Lookup Data'!I$2:K$29,3,TRUE)),"")</f>
        <v>Farnoosh Naderkhani</v>
      </c>
      <c r="BA166" s="53"/>
      <c r="BB166" s="116" t="str">
        <f>IFERROR(IF(VLOOKUP(AX166,'Lookup Data'!I$2:L$29,4,TRUE)="","",VLOOKUP(AX166,'Lookup Data'!I$2:L$29,4,TRUE)),"")</f>
        <v>Gina Cody School of Engineering and Computer Science</v>
      </c>
      <c r="BC166" s="116" t="str">
        <f ca="1">IFERROR(VLOOKUP(BB166,'Lookup Data'!F$2:'Lookup Data'!F$6:G764,2,),"")</f>
        <v>Mourad Debbabi</v>
      </c>
      <c r="BD166" s="103">
        <f>(E166-7)</f>
        <v>45722</v>
      </c>
      <c r="BE166" s="53"/>
    </row>
    <row r="167" spans="1:57" ht="15" customHeight="1">
      <c r="A167" s="89">
        <v>24197062</v>
      </c>
      <c r="B167" s="90" t="s">
        <v>1440</v>
      </c>
      <c r="C167" s="89" t="s">
        <v>1441</v>
      </c>
      <c r="D167" s="91" t="s">
        <v>356</v>
      </c>
      <c r="E167" s="69">
        <v>45735</v>
      </c>
      <c r="F167" s="20">
        <v>0.41666666666666669</v>
      </c>
      <c r="G167" s="59" t="s">
        <v>360</v>
      </c>
      <c r="H167" s="56" t="s">
        <v>1442</v>
      </c>
      <c r="I167" s="80">
        <f>IFERROR(VLOOKUP(H167,'Lookup Data'!A:D,2,FALSE),"")</f>
        <v>22239140</v>
      </c>
      <c r="J167" s="80" t="str">
        <f>IFERROR(VLOOKUP(H167,'Lookup Data'!A:D,3,FALSE),"")</f>
        <v>Studio Arts</v>
      </c>
      <c r="K167" s="53"/>
      <c r="L167" s="56" t="s">
        <v>476</v>
      </c>
      <c r="M167" s="80">
        <f>IFERROR(VLOOKUP(L167,'Lookup Data'!A:B,2,),"")</f>
        <v>10205904</v>
      </c>
      <c r="N167" s="53"/>
      <c r="O167" s="80" t="str">
        <f>IFERROR(VLOOKUP(L167,'Lookup Data'!A:D,3,FALSE),"")</f>
        <v>Education</v>
      </c>
      <c r="P167" s="78"/>
      <c r="Q167" s="56"/>
      <c r="R167" s="53"/>
      <c r="S167" s="53"/>
      <c r="T167" s="53"/>
      <c r="U167" s="53"/>
      <c r="V167" s="54"/>
      <c r="W167" s="53"/>
      <c r="X167" s="53"/>
      <c r="Y167" s="53"/>
      <c r="Z167" s="53"/>
      <c r="AA167" s="56" t="s">
        <v>1443</v>
      </c>
      <c r="AB167" s="80" t="str">
        <f>IFERROR(VLOOKUP(AA167,'Lookup Data'!A:B,2,),"")</f>
        <v/>
      </c>
      <c r="AC167" s="81" t="s">
        <v>1444</v>
      </c>
      <c r="AD167" s="53"/>
      <c r="AE167" s="56" t="s">
        <v>1445</v>
      </c>
      <c r="AF167" s="80">
        <f>IFERROR(VLOOKUP(AE167,'Lookup Data'!A:D,2,),"")</f>
        <v>24389298</v>
      </c>
      <c r="AG167" s="80" t="str">
        <f>IFERROR(VLOOKUP(AE167,'Lookup Data'!A:D,3,),"")</f>
        <v>Education</v>
      </c>
      <c r="AH167" s="53"/>
      <c r="AI167" s="56" t="s">
        <v>1446</v>
      </c>
      <c r="AJ167" s="80" t="str">
        <f>IFERROR(VLOOKUP(AI167,'Lookup Data'!A:D,2,),"")</f>
        <v/>
      </c>
      <c r="AK167" s="80" t="s">
        <v>321</v>
      </c>
      <c r="AL167" s="53"/>
      <c r="AM167" s="56"/>
      <c r="AN167" s="53"/>
      <c r="AO167" s="53"/>
      <c r="AP167" s="53"/>
      <c r="AQ167" s="82" t="s">
        <v>1447</v>
      </c>
      <c r="AR167" s="79" t="s">
        <v>1448</v>
      </c>
      <c r="AS167" s="56"/>
      <c r="AT167" s="56" t="s">
        <v>1065</v>
      </c>
      <c r="AU167" s="53"/>
      <c r="AV167" s="53"/>
      <c r="AW167" s="53"/>
      <c r="AX167" s="134" t="s">
        <v>321</v>
      </c>
      <c r="AY167" s="53"/>
      <c r="AZ167" s="116" t="str">
        <f>IFERROR(IF(VLOOKUP(AX167,'Lookup Data'!I$2:K$29,3,TRUE)="","",VLOOKUP(AX167,'Lookup Data'!I$2:K$29,3,TRUE)),"")</f>
        <v>Walcir Cardoso</v>
      </c>
      <c r="BA167" s="53"/>
      <c r="BB167" s="116" t="str">
        <f>IFERROR(IF(VLOOKUP(AX167,'Lookup Data'!I$2:L$29,4,TRUE)="","",VLOOKUP(AX167,'Lookup Data'!I$2:L$29,4,TRUE)),"")</f>
        <v>Faculty of Arts and Science</v>
      </c>
      <c r="BC167" s="116" t="str">
        <f ca="1">IFERROR(VLOOKUP(BB167,'Lookup Data'!F$2:'Lookup Data'!F$6:G765,2,),"")</f>
        <v>Pascale Sicotte</v>
      </c>
      <c r="BD167" s="103">
        <f>(E167-7)</f>
        <v>45728</v>
      </c>
      <c r="BE167" s="53"/>
    </row>
    <row r="168" spans="1:57" ht="15" customHeight="1">
      <c r="A168" s="90">
        <v>40084561</v>
      </c>
      <c r="B168" s="90" t="s">
        <v>1449</v>
      </c>
      <c r="C168" s="89" t="s">
        <v>1450</v>
      </c>
      <c r="D168" s="91" t="s">
        <v>1029</v>
      </c>
      <c r="E168" s="18">
        <v>45734</v>
      </c>
      <c r="F168" s="73">
        <v>0.54166666666666663</v>
      </c>
      <c r="G168" s="16" t="s">
        <v>1396</v>
      </c>
      <c r="H168" s="56" t="s">
        <v>1451</v>
      </c>
      <c r="I168" s="80">
        <f>IFERROR(VLOOKUP(H168,'Lookup Data'!A:D,2,FALSE),"")</f>
        <v>26934625</v>
      </c>
      <c r="J168" s="80" t="str">
        <f>IFERROR(VLOOKUP(H168,'Lookup Data'!A:D,3,FALSE),"")</f>
        <v>Marketing</v>
      </c>
      <c r="K168" s="53"/>
      <c r="L168" s="56" t="s">
        <v>1452</v>
      </c>
      <c r="M168" s="80" t="str">
        <f>IFERROR(VLOOKUP(L168,'Lookup Data'!A:B,2,),"")</f>
        <v/>
      </c>
      <c r="N168" s="53"/>
      <c r="O168" s="80" t="s">
        <v>580</v>
      </c>
      <c r="P168" s="78"/>
      <c r="Q168" s="56"/>
      <c r="R168" s="53"/>
      <c r="S168" s="53"/>
      <c r="T168" s="53"/>
      <c r="U168" s="53"/>
      <c r="V168" s="54"/>
      <c r="W168" s="53"/>
      <c r="X168" s="53"/>
      <c r="Y168" s="53"/>
      <c r="Z168" s="53"/>
      <c r="AA168" s="56" t="s">
        <v>1453</v>
      </c>
      <c r="AB168" s="53"/>
      <c r="AC168" s="53" t="s">
        <v>1454</v>
      </c>
      <c r="AD168" s="53"/>
      <c r="AE168" s="56" t="s">
        <v>1455</v>
      </c>
      <c r="AF168" s="80">
        <f>IFERROR(VLOOKUP(AE168,'Lookup Data'!A:D,2,),"")</f>
        <v>10189373</v>
      </c>
      <c r="AG168" s="80" t="str">
        <f>IFERROR(VLOOKUP(AE168,'Lookup Data'!A:D,3,),"")</f>
        <v>Management</v>
      </c>
      <c r="AH168" s="53"/>
      <c r="AI168" s="154" t="s">
        <v>1456</v>
      </c>
      <c r="AJ168" s="80" t="str">
        <f>IFERROR(VLOOKUP(AI168,'Lookup Data'!A:D,2,),"")</f>
        <v>10169385</v>
      </c>
      <c r="AK168" s="117" t="s">
        <v>1457</v>
      </c>
      <c r="AL168" s="53"/>
      <c r="AM168" s="56"/>
      <c r="AN168" s="53"/>
      <c r="AO168" s="53"/>
      <c r="AP168" s="53"/>
      <c r="AQ168" s="82" t="s">
        <v>1458</v>
      </c>
      <c r="AR168" s="56" t="s">
        <v>1029</v>
      </c>
      <c r="AS168" s="56"/>
      <c r="AT168" s="79" t="s">
        <v>1459</v>
      </c>
      <c r="AU168" s="53"/>
      <c r="AV168" s="53"/>
      <c r="AW168" s="53"/>
      <c r="AX168" s="134" t="s">
        <v>1029</v>
      </c>
      <c r="AY168" s="53"/>
      <c r="AZ168" s="116" t="str">
        <f>IFERROR(IF(VLOOKUP(AX168,'Lookup Data'!I$2:K$29,3,TRUE)="","",VLOOKUP(AX168,'Lookup Data'!I$2:K$29,3,TRUE)),"")</f>
        <v>Tracy Hecht</v>
      </c>
      <c r="BA168" s="53"/>
      <c r="BB168" s="116" t="str">
        <f>IFERROR(IF(VLOOKUP(AX168,'Lookup Data'!I$2:L$29,4,TRUE)="","",VLOOKUP(AX168,'Lookup Data'!I$2:L$29,4,TRUE)),"")</f>
        <v>John Molson School of Business</v>
      </c>
      <c r="BC168" s="116" t="str">
        <f ca="1">IFERROR(VLOOKUP(BB168,'Lookup Data'!F$2:'Lookup Data'!F$6:G766,2,),"")</f>
        <v>Anne-Marie Croteau</v>
      </c>
      <c r="BD168" s="103">
        <f>(E168-7)</f>
        <v>45727</v>
      </c>
      <c r="BE168" s="53"/>
    </row>
    <row r="169" spans="1:57" ht="15" customHeight="1">
      <c r="A169" s="90">
        <v>29259988</v>
      </c>
      <c r="B169" s="90" t="s">
        <v>1460</v>
      </c>
      <c r="C169" s="89" t="s">
        <v>1461</v>
      </c>
      <c r="D169" s="91" t="s">
        <v>998</v>
      </c>
      <c r="E169" s="18">
        <v>45758</v>
      </c>
      <c r="F169" s="19">
        <v>0.41666666666666669</v>
      </c>
      <c r="G169" s="15" t="s">
        <v>1462</v>
      </c>
      <c r="H169" s="56" t="s">
        <v>1463</v>
      </c>
      <c r="I169" s="80">
        <f>IFERROR(VLOOKUP(H169,'Lookup Data'!A:D,2,FALSE),"")</f>
        <v>20338427</v>
      </c>
      <c r="J169" s="80" t="str">
        <f>IFERROR(VLOOKUP(H169,'Lookup Data'!A:D,3,FALSE),"")</f>
        <v>Political Science</v>
      </c>
      <c r="K169" s="53"/>
      <c r="L169" s="56" t="s">
        <v>1464</v>
      </c>
      <c r="M169" s="80">
        <f>IFERROR(VLOOKUP(L169,'Lookup Data'!A:B,2,),"")</f>
        <v>10133141</v>
      </c>
      <c r="N169" s="53"/>
      <c r="O169" s="80" t="str">
        <f>IFERROR(VLOOKUP(L169,'Lookup Data'!A:D,3,FALSE),"")</f>
        <v>Political Science</v>
      </c>
      <c r="P169" s="78"/>
      <c r="Q169" s="56"/>
      <c r="R169" s="53"/>
      <c r="S169" s="53"/>
      <c r="T169" s="53"/>
      <c r="U169" s="53"/>
      <c r="V169" s="54"/>
      <c r="W169" s="53"/>
      <c r="X169" s="53"/>
      <c r="Y169" s="53"/>
      <c r="Z169" s="53"/>
      <c r="AA169" s="56" t="s">
        <v>1465</v>
      </c>
      <c r="AB169" s="80">
        <f>IFERROR(VLOOKUP(AA169,'Lookup Data'!A:B,2,),"")</f>
        <v>10171788</v>
      </c>
      <c r="AC169" s="81" t="str">
        <f>IFERROR(VLOOKUP(AA169,'Lookup Data'!A:D,3,),"")</f>
        <v>Applied Human Sciences</v>
      </c>
      <c r="AD169" s="53"/>
      <c r="AE169" s="79" t="s">
        <v>1466</v>
      </c>
      <c r="AF169" s="80">
        <f>IFERROR(VLOOKUP(AE169,'Lookup Data'!A:D,2,),"")</f>
        <v>20871044</v>
      </c>
      <c r="AG169" s="80" t="str">
        <f>IFERROR(VLOOKUP(AE169,'Lookup Data'!A:D,3,),"")</f>
        <v>Political Science</v>
      </c>
      <c r="AH169" s="53"/>
      <c r="AI169" s="56" t="s">
        <v>1467</v>
      </c>
      <c r="AJ169" s="80">
        <f>IFERROR(VLOOKUP(AI169,'Lookup Data'!A:D,2,),"")</f>
        <v>10189469</v>
      </c>
      <c r="AK169" s="80" t="str">
        <f>IFERROR(VLOOKUP(AI169,'Lookup Data'!A:D,3,),"")</f>
        <v>Political Science</v>
      </c>
      <c r="AL169" s="53"/>
      <c r="AM169" s="56"/>
      <c r="AN169" s="53"/>
      <c r="AO169" s="53"/>
      <c r="AP169" s="53"/>
      <c r="AQ169" s="82" t="s">
        <v>1468</v>
      </c>
      <c r="AR169" s="56" t="s">
        <v>1469</v>
      </c>
      <c r="AS169" s="56"/>
      <c r="AT169" s="56" t="s">
        <v>1470</v>
      </c>
      <c r="AU169" s="53"/>
      <c r="AV169" s="53"/>
      <c r="AW169" s="53"/>
      <c r="AX169" s="134" t="s">
        <v>998</v>
      </c>
      <c r="AY169" s="53"/>
      <c r="AZ169" s="116" t="str">
        <f>IFERROR(IF(VLOOKUP(AX169,'Lookup Data'!I$2:K$29,3,TRUE)="","",VLOOKUP(AX169,'Lookup Data'!I$2:K$29,3,TRUE)),"")</f>
        <v>James Kelly</v>
      </c>
      <c r="BA169" s="53"/>
      <c r="BB169" s="116" t="str">
        <f>IFERROR(IF(VLOOKUP(AX169,'Lookup Data'!I$2:L$29,4,TRUE)="","",VLOOKUP(AX169,'Lookup Data'!I$2:L$29,4,TRUE)),"")</f>
        <v>Faculty of Arts and Science</v>
      </c>
      <c r="BC169" s="116" t="str">
        <f ca="1">IFERROR(VLOOKUP(BB169,'Lookup Data'!F$2:'Lookup Data'!F$6:G768,2,),"")</f>
        <v>Pascale Sicotte</v>
      </c>
      <c r="BD169" s="103">
        <f>(E169-7)</f>
        <v>45751</v>
      </c>
      <c r="BE169" s="53"/>
    </row>
    <row r="170" spans="1:57" ht="15" customHeight="1">
      <c r="A170" s="15">
        <v>40188970</v>
      </c>
      <c r="B170" s="15" t="s">
        <v>1471</v>
      </c>
      <c r="C170" s="15" t="s">
        <v>1472</v>
      </c>
      <c r="D170" s="15" t="s">
        <v>141</v>
      </c>
      <c r="E170" s="18">
        <v>45734</v>
      </c>
      <c r="F170" s="19">
        <v>0.5625</v>
      </c>
      <c r="G170" s="16" t="s">
        <v>263</v>
      </c>
      <c r="H170" s="56" t="s">
        <v>1014</v>
      </c>
      <c r="I170" s="80">
        <f>IFERROR(VLOOKUP(H170,'Lookup Data'!A:D,2,FALSE),"")</f>
        <v>10218884</v>
      </c>
      <c r="J170" s="80" t="str">
        <f>IFERROR(VLOOKUP(H170,'Lookup Data'!A:D,3,FALSE),"")</f>
        <v>Concordia Institute for Information Systems Engineering</v>
      </c>
      <c r="K170" s="53"/>
      <c r="L170" s="56" t="s">
        <v>162</v>
      </c>
      <c r="M170" s="80">
        <f>IFERROR(VLOOKUP(L170,'Lookup Data'!A:B,2,),"")</f>
        <v>10189472</v>
      </c>
      <c r="N170" s="53"/>
      <c r="O170" s="80" t="str">
        <f>IFERROR(VLOOKUP(L170,'Lookup Data'!A:D,3,FALSE),"")</f>
        <v>Building, Civil and Environmental Engineering</v>
      </c>
      <c r="P170" s="78"/>
      <c r="Q170" s="56"/>
      <c r="R170" s="53"/>
      <c r="S170" s="53"/>
      <c r="T170" s="53"/>
      <c r="U170" s="53"/>
      <c r="V170" s="54"/>
      <c r="W170" s="53"/>
      <c r="X170" s="53"/>
      <c r="Y170" s="53"/>
      <c r="Z170" s="53"/>
      <c r="AA170" s="56" t="s">
        <v>1135</v>
      </c>
      <c r="AB170" s="80">
        <f>IFERROR(VLOOKUP(AA170,'Lookup Data'!A:B,2,),"")</f>
        <v>20522120</v>
      </c>
      <c r="AC170" s="81" t="str">
        <f>IFERROR(VLOOKUP(AA170,'Lookup Data'!A:D,3,),"")</f>
        <v>Mechanical, Industrial and Aerospace Engineering</v>
      </c>
      <c r="AD170" s="53"/>
      <c r="AE170" s="56" t="s">
        <v>147</v>
      </c>
      <c r="AF170" s="80">
        <f>IFERROR(VLOOKUP(AE170,'Lookup Data'!A:D,2,),"")</f>
        <v>10196752</v>
      </c>
      <c r="AG170" s="80" t="str">
        <f>IFERROR(VLOOKUP(AE170,'Lookup Data'!A:D,3,),"")</f>
        <v>Building, Civil and Environmental Engineering</v>
      </c>
      <c r="AH170" s="53"/>
      <c r="AI170" s="56" t="s">
        <v>670</v>
      </c>
      <c r="AJ170" s="80">
        <f>IFERROR(VLOOKUP(AI170,'Lookup Data'!A:D,2,),"")</f>
        <v>10189363</v>
      </c>
      <c r="AK170" s="80" t="str">
        <f>IFERROR(VLOOKUP(AI170,'Lookup Data'!A:D,3,),"")</f>
        <v>Building, Civil and Environmental Engineering</v>
      </c>
      <c r="AL170" s="53"/>
      <c r="AM170" s="56"/>
      <c r="AN170" s="53"/>
      <c r="AO170" s="53"/>
      <c r="AP170" s="53"/>
      <c r="AQ170" s="82" t="s">
        <v>1473</v>
      </c>
      <c r="AR170" s="79" t="s">
        <v>684</v>
      </c>
      <c r="AS170" s="56"/>
      <c r="AT170" s="56" t="s">
        <v>402</v>
      </c>
      <c r="AU170" s="53"/>
      <c r="AV170" s="53"/>
      <c r="AW170" s="53"/>
      <c r="AX170" s="134" t="s">
        <v>677</v>
      </c>
      <c r="AY170" s="53"/>
      <c r="AZ170" s="116" t="s">
        <v>678</v>
      </c>
      <c r="BA170" s="53"/>
      <c r="BB170" s="116" t="str">
        <f>IFERROR(IF(VLOOKUP(AX170,'Lookup Data'!I$2:L$29,4,TRUE)="","",VLOOKUP(AX170,'Lookup Data'!I$2:L$29,4,TRUE)),"")</f>
        <v>Gina Cody School of Engineering and Computer Science</v>
      </c>
      <c r="BC170" s="116" t="str">
        <f ca="1">IFERROR(VLOOKUP(BB170,'Lookup Data'!F$2:'Lookup Data'!F$6:G769,2,),"")</f>
        <v>Mourad Debbabi</v>
      </c>
      <c r="BD170" s="103">
        <f>(E170-7)</f>
        <v>45727</v>
      </c>
      <c r="BE170" s="53"/>
    </row>
    <row r="171" spans="1:57" ht="15" customHeight="1">
      <c r="A171" s="53">
        <v>27313411</v>
      </c>
      <c r="B171" s="59" t="s">
        <v>1474</v>
      </c>
      <c r="C171" s="12" t="s">
        <v>1475</v>
      </c>
      <c r="D171" s="12" t="s">
        <v>584</v>
      </c>
      <c r="E171" s="65">
        <v>45737</v>
      </c>
      <c r="F171" s="68">
        <v>0.625</v>
      </c>
      <c r="G171" s="12" t="s">
        <v>1476</v>
      </c>
      <c r="H171" s="56" t="s">
        <v>623</v>
      </c>
      <c r="I171" s="80">
        <f>IFERROR(VLOOKUP(H171,'Lookup Data'!A:D,2,FALSE),"")</f>
        <v>10178922</v>
      </c>
      <c r="J171" s="80" t="str">
        <f>IFERROR(VLOOKUP(H171,'Lookup Data'!A:D,3,FALSE),"")</f>
        <v>Physics</v>
      </c>
      <c r="K171" s="53"/>
      <c r="L171" s="56" t="s">
        <v>588</v>
      </c>
      <c r="M171" s="80">
        <f>IFERROR(VLOOKUP(L171,'Lookup Data'!A:B,2,),"")</f>
        <v>25326540</v>
      </c>
      <c r="N171" s="53"/>
      <c r="O171" s="80" t="str">
        <f>IFERROR(VLOOKUP(L171,'Lookup Data'!A:D,3,FALSE),"")</f>
        <v>Health, Kinesiology and Applied Physiology</v>
      </c>
      <c r="P171" s="78"/>
      <c r="Q171" s="56"/>
      <c r="R171" s="53"/>
      <c r="S171" s="53"/>
      <c r="T171" s="53"/>
      <c r="U171" s="53"/>
      <c r="V171" s="54"/>
      <c r="W171" s="53"/>
      <c r="X171" s="53"/>
      <c r="Y171" s="53"/>
      <c r="Z171" s="53"/>
      <c r="AA171" s="56" t="s">
        <v>1477</v>
      </c>
      <c r="AB171" s="80">
        <f>IFERROR(VLOOKUP(AA171,'Lookup Data'!A:B,2,),"")</f>
        <v>0</v>
      </c>
      <c r="AC171" s="81" t="str">
        <f>IFERROR(VLOOKUP(AA171,'Lookup Data'!A:D,3,),"")</f>
        <v>Health, Kinesiology and Applied Physiology</v>
      </c>
      <c r="AD171" s="53"/>
      <c r="AE171" s="56" t="s">
        <v>1478</v>
      </c>
      <c r="AF171" s="80">
        <f>IFERROR(VLOOKUP(AE171,'Lookup Data'!A:D,2,),"")</f>
        <v>0</v>
      </c>
      <c r="AG171" s="80" t="str">
        <f>IFERROR(VLOOKUP(AE171,'Lookup Data'!A:D,3,),"")</f>
        <v>Départements d’anesthésiologie  -  Université de Sherbrooke:</v>
      </c>
      <c r="AH171" s="53"/>
      <c r="AI171" s="56" t="s">
        <v>1479</v>
      </c>
      <c r="AJ171" s="80">
        <f>IFERROR(VLOOKUP(AI171,'Lookup Data'!A:D,2,),"")</f>
        <v>0</v>
      </c>
      <c r="AK171" s="80" t="str">
        <f>IFERROR(VLOOKUP(AI171,'Lookup Data'!A:D,3,),"")</f>
        <v xml:space="preserve">Psychology - McGill University
</v>
      </c>
      <c r="AL171" s="53"/>
      <c r="AM171" s="56" t="s">
        <v>1480</v>
      </c>
      <c r="AN171" s="53"/>
      <c r="AO171" s="78" t="s">
        <v>1481</v>
      </c>
      <c r="AP171" s="53"/>
      <c r="AQ171" s="82" t="s">
        <v>1482</v>
      </c>
      <c r="AR171" s="79" t="s">
        <v>1483</v>
      </c>
      <c r="AS171" s="56"/>
      <c r="AT171" s="56" t="s">
        <v>357</v>
      </c>
      <c r="AU171" s="53"/>
      <c r="AV171" s="53"/>
      <c r="AW171" s="53"/>
      <c r="AX171" s="134" t="s">
        <v>1165</v>
      </c>
      <c r="AY171" s="53"/>
      <c r="AZ171" s="116" t="str">
        <f>IFERROR(IF(VLOOKUP(AX171,'Lookup Data'!I$2:K$29,3,TRUE)="","",VLOOKUP(AX171,'Lookup Data'!I$2:K$29,3,TRUE)),"")</f>
        <v>Maryse Fortin</v>
      </c>
      <c r="BA171" s="53"/>
      <c r="BB171" s="116" t="str">
        <f>IFERROR(IF(VLOOKUP(AX171,'Lookup Data'!I$2:L$29,4,TRUE)="","",VLOOKUP(AX171,'Lookup Data'!I$2:L$29,4,TRUE)),"")</f>
        <v>Faculty of Arts and Science</v>
      </c>
      <c r="BC171" s="116" t="str">
        <f ca="1">IFERROR(VLOOKUP(BB171,'Lookup Data'!F$2:'Lookup Data'!F$6:G770,2,),"")</f>
        <v>Pascale Sicotte</v>
      </c>
      <c r="BD171" s="103">
        <f>(E171-7)</f>
        <v>45730</v>
      </c>
      <c r="BE171" s="53"/>
    </row>
    <row r="172" spans="1:57" ht="15" customHeight="1">
      <c r="A172" s="92">
        <v>40192932</v>
      </c>
      <c r="B172" s="92" t="s">
        <v>1484</v>
      </c>
      <c r="C172" s="93" t="s">
        <v>1485</v>
      </c>
      <c r="D172" s="94" t="s">
        <v>356</v>
      </c>
      <c r="E172" s="65">
        <v>45737</v>
      </c>
      <c r="F172" s="68">
        <v>0.54166666666666663</v>
      </c>
      <c r="G172" s="59" t="s">
        <v>1321</v>
      </c>
      <c r="H172" s="56" t="s">
        <v>1486</v>
      </c>
      <c r="I172" s="80">
        <f>IFERROR(VLOOKUP(H172,'Lookup Data'!A:D,2,FALSE),"")</f>
        <v>29816232</v>
      </c>
      <c r="J172" s="80" t="str">
        <f>IFERROR(VLOOKUP(H172,'Lookup Data'!A:D,3,FALSE),"")</f>
        <v xml:space="preserve">Education </v>
      </c>
      <c r="K172" s="53"/>
      <c r="L172" s="56" t="s">
        <v>1487</v>
      </c>
      <c r="M172" s="80">
        <f>IFERROR(VLOOKUP(L172,'Lookup Data'!A:B,2,),"")</f>
        <v>26823203</v>
      </c>
      <c r="N172" s="53"/>
      <c r="O172" s="80" t="str">
        <f>IFERROR(VLOOKUP(L172,'Lookup Data'!A:D,3,FALSE),"")</f>
        <v>Education</v>
      </c>
      <c r="P172" s="78"/>
      <c r="Q172" s="56"/>
      <c r="R172" s="53"/>
      <c r="S172" s="53"/>
      <c r="T172" s="53"/>
      <c r="U172" s="53"/>
      <c r="V172" s="54"/>
      <c r="W172" s="53"/>
      <c r="X172" s="53"/>
      <c r="Y172" s="53"/>
      <c r="Z172" s="53"/>
      <c r="AA172" s="56" t="s">
        <v>361</v>
      </c>
      <c r="AB172" s="80">
        <f>IFERROR(VLOOKUP(AA172,'Lookup Data'!A:B,2,),"")</f>
        <v>10128176</v>
      </c>
      <c r="AC172" s="81" t="str">
        <f>IFERROR(VLOOKUP(AA172,'Lookup Data'!A:D,3,),"")</f>
        <v>Education</v>
      </c>
      <c r="AD172" s="53"/>
      <c r="AE172" s="79" t="s">
        <v>475</v>
      </c>
      <c r="AF172" s="80">
        <f>IFERROR(VLOOKUP(AE172,'Lookup Data'!A:D,2,),"")</f>
        <v>29220119</v>
      </c>
      <c r="AG172" s="80" t="str">
        <f>IFERROR(VLOOKUP(AE172,'Lookup Data'!A:D,3,),"")</f>
        <v>Education</v>
      </c>
      <c r="AH172" s="53"/>
      <c r="AI172" s="56" t="s">
        <v>1488</v>
      </c>
      <c r="AJ172" s="80">
        <f>IFERROR(VLOOKUP(AI172,'Lookup Data'!A:D,2,),"")</f>
        <v>0</v>
      </c>
      <c r="AK172" s="80" t="str">
        <f>IFERROR(VLOOKUP(AI172,'Lookup Data'!A:D,3,),"")</f>
        <v xml:space="preserve">Education </v>
      </c>
      <c r="AL172" s="53"/>
      <c r="AM172" s="56"/>
      <c r="AN172" s="53"/>
      <c r="AO172" s="53"/>
      <c r="AP172" s="53"/>
      <c r="AQ172" s="82" t="s">
        <v>326</v>
      </c>
      <c r="AR172" s="56" t="s">
        <v>321</v>
      </c>
      <c r="AS172" s="56"/>
      <c r="AT172" s="56" t="s">
        <v>357</v>
      </c>
      <c r="AU172" s="53"/>
      <c r="AV172" s="53"/>
      <c r="AW172" s="53"/>
      <c r="AX172" s="134" t="s">
        <v>321</v>
      </c>
      <c r="AY172" s="53"/>
      <c r="AZ172" s="116" t="str">
        <f>IFERROR(IF(VLOOKUP(AX172,'Lookup Data'!I$2:K$29,3,TRUE)="","",VLOOKUP(AX172,'Lookup Data'!I$2:K$29,3,TRUE)),"")</f>
        <v>Walcir Cardoso</v>
      </c>
      <c r="BA172" s="53"/>
      <c r="BB172" s="116" t="str">
        <f>IFERROR(IF(VLOOKUP(AX172,'Lookup Data'!I$2:L$29,4,TRUE)="","",VLOOKUP(AX172,'Lookup Data'!I$2:L$29,4,TRUE)),"")</f>
        <v>Faculty of Arts and Science</v>
      </c>
      <c r="BC172" s="116" t="str">
        <f ca="1">IFERROR(VLOOKUP(BB172,'Lookup Data'!F$2:'Lookup Data'!F$6:G771,2,),"")</f>
        <v>Pascale Sicotte</v>
      </c>
      <c r="BD172" s="103">
        <f>(E172-7)</f>
        <v>45730</v>
      </c>
      <c r="BE172" s="53"/>
    </row>
    <row r="173" spans="1:57" ht="15" customHeight="1">
      <c r="A173" s="92">
        <v>40176173</v>
      </c>
      <c r="B173" s="92" t="s">
        <v>1489</v>
      </c>
      <c r="C173" s="93" t="s">
        <v>1490</v>
      </c>
      <c r="D173" s="95" t="s">
        <v>167</v>
      </c>
      <c r="E173" s="65">
        <v>45740</v>
      </c>
      <c r="F173" s="68">
        <v>0.4375</v>
      </c>
      <c r="G173" s="59" t="s">
        <v>555</v>
      </c>
      <c r="H173" s="56" t="s">
        <v>614</v>
      </c>
      <c r="I173" s="80">
        <f>IFERROR(VLOOKUP(H173,'Lookup Data'!A:D,2,FALSE),"")</f>
        <v>10085125</v>
      </c>
      <c r="J173" s="80" t="str">
        <f>IFERROR(VLOOKUP(H173,'Lookup Data'!A:D,3,FALSE),"")</f>
        <v>Electrical and Computer Engineering</v>
      </c>
      <c r="K173" s="53"/>
      <c r="L173" s="56" t="s">
        <v>80</v>
      </c>
      <c r="M173" s="80">
        <f>IFERROR(VLOOKUP(L173,'Lookup Data'!A:B,2,),"")</f>
        <v>10122995</v>
      </c>
      <c r="N173" s="53"/>
      <c r="O173" s="80" t="str">
        <f>IFERROR(VLOOKUP(L173,'Lookup Data'!A:D,3,FALSE),"")</f>
        <v>Concordia Institute for Information and Systems Engineering</v>
      </c>
      <c r="P173" s="78"/>
      <c r="Q173" s="56"/>
      <c r="R173" s="53"/>
      <c r="S173" s="53"/>
      <c r="T173" s="53"/>
      <c r="U173" s="53"/>
      <c r="V173" s="54"/>
      <c r="W173" s="53"/>
      <c r="X173" s="53"/>
      <c r="Y173" s="53"/>
      <c r="Z173" s="53"/>
      <c r="AA173" s="56" t="s">
        <v>81</v>
      </c>
      <c r="AB173" s="80">
        <f>IFERROR(VLOOKUP(AA173,'Lookup Data'!A:B,2,),"")</f>
        <v>22854988</v>
      </c>
      <c r="AC173" s="81" t="str">
        <f>IFERROR(VLOOKUP(AA173,'Lookup Data'!A:D,3,),"")</f>
        <v>Electrical and Computer Engineering</v>
      </c>
      <c r="AD173" s="53"/>
      <c r="AE173" s="56" t="s">
        <v>82</v>
      </c>
      <c r="AF173" s="80">
        <f>IFERROR(VLOOKUP(AE173,'Lookup Data'!A:D,2,),"")</f>
        <v>25797705</v>
      </c>
      <c r="AG173" s="80" t="str">
        <f>IFERROR(VLOOKUP(AE173,'Lookup Data'!A:D,3,),"")</f>
        <v>Concordia Institute for Information and Systems Engineering</v>
      </c>
      <c r="AH173" s="53"/>
      <c r="AI173" s="56" t="s">
        <v>1014</v>
      </c>
      <c r="AJ173" s="80">
        <f>IFERROR(VLOOKUP(AI173,'Lookup Data'!A:D,2,),"")</f>
        <v>10218884</v>
      </c>
      <c r="AK173" s="80" t="str">
        <f>IFERROR(VLOOKUP(AI173,'Lookup Data'!A:D,3,),"")</f>
        <v>Concordia Institute for Information Systems Engineering</v>
      </c>
      <c r="AL173" s="53"/>
      <c r="AM173" s="56"/>
      <c r="AN173" s="53"/>
      <c r="AO173" s="53"/>
      <c r="AP173" s="53"/>
      <c r="AQ173" s="82" t="s">
        <v>1491</v>
      </c>
      <c r="AR173" s="56" t="s">
        <v>1492</v>
      </c>
      <c r="AS173" s="56"/>
      <c r="AT173" s="56" t="s">
        <v>1493</v>
      </c>
      <c r="AU173" s="53"/>
      <c r="AV173" s="53"/>
      <c r="AW173" s="53"/>
      <c r="AX173" s="134" t="s">
        <v>646</v>
      </c>
      <c r="AY173" s="53"/>
      <c r="AZ173" s="116" t="str">
        <f>IFERROR(IF(VLOOKUP(AX173,'Lookup Data'!I$2:K$29,3,TRUE)="","",VLOOKUP(AX173,'Lookup Data'!I$2:K$29,3,TRUE)),"")</f>
        <v>Farnoosh Naderkhani</v>
      </c>
      <c r="BA173" s="53"/>
      <c r="BB173" s="116" t="str">
        <f>IFERROR(IF(VLOOKUP(AX173,'Lookup Data'!I$2:L$29,4,TRUE)="","",VLOOKUP(AX173,'Lookup Data'!I$2:L$29,4,TRUE)),"")</f>
        <v>Gina Cody School of Engineering and Computer Science</v>
      </c>
      <c r="BC173" s="116" t="str">
        <f ca="1">IFERROR(VLOOKUP(BB173,'Lookup Data'!F$2:'Lookup Data'!F$6:G772,2,),"")</f>
        <v>Mourad Debbabi</v>
      </c>
      <c r="BD173" s="103">
        <f>(E173-7)</f>
        <v>45733</v>
      </c>
      <c r="BE173" s="53"/>
    </row>
    <row r="174" spans="1:57" ht="15" customHeight="1">
      <c r="A174" s="53">
        <v>40060178</v>
      </c>
      <c r="B174" s="59" t="s">
        <v>1494</v>
      </c>
      <c r="C174" s="12" t="s">
        <v>1495</v>
      </c>
      <c r="D174" s="59" t="s">
        <v>514</v>
      </c>
      <c r="E174" s="65">
        <v>45743</v>
      </c>
      <c r="F174" s="68">
        <v>0.41666666666666669</v>
      </c>
      <c r="G174" s="12" t="s">
        <v>142</v>
      </c>
      <c r="H174" s="56" t="s">
        <v>922</v>
      </c>
      <c r="I174" s="80">
        <f>IFERROR(VLOOKUP(H174,'Lookup Data'!A:D,2,FALSE),"")</f>
        <v>10172867</v>
      </c>
      <c r="J174" s="80" t="str">
        <f>IFERROR(VLOOKUP(H174,'Lookup Data'!A:D,3,FALSE),"")</f>
        <v>Mechanical, Industrial and Aerospace Engineering</v>
      </c>
      <c r="K174" s="53"/>
      <c r="L174" s="56" t="s">
        <v>547</v>
      </c>
      <c r="M174" s="80" t="str">
        <f>IFERROR(VLOOKUP(L174,'Lookup Data'!A:B,2,),"")</f>
        <v>10026859</v>
      </c>
      <c r="N174" s="53"/>
      <c r="O174" s="80" t="str">
        <f>IFERROR(VLOOKUP(L174,'Lookup Data'!A:D,3,FALSE),"")</f>
        <v>Building, Civil and Environmental Engineering</v>
      </c>
      <c r="P174" s="78"/>
      <c r="Q174" s="56"/>
      <c r="R174" s="53"/>
      <c r="S174" s="53"/>
      <c r="T174" s="53"/>
      <c r="U174" s="53"/>
      <c r="V174" s="54"/>
      <c r="W174" s="53"/>
      <c r="X174" s="53"/>
      <c r="Y174" s="53"/>
      <c r="Z174" s="53"/>
      <c r="AA174" s="56" t="s">
        <v>548</v>
      </c>
      <c r="AB174" s="80">
        <f>IFERROR(VLOOKUP(AA174,'Lookup Data'!A:B,2,),"")</f>
        <v>22275414</v>
      </c>
      <c r="AC174" s="81" t="s">
        <v>672</v>
      </c>
      <c r="AD174" s="53"/>
      <c r="AE174" s="56" t="s">
        <v>682</v>
      </c>
      <c r="AF174" s="80">
        <f>IFERROR(VLOOKUP(AE174,'Lookup Data'!A:D,2,),"")</f>
        <v>10178798</v>
      </c>
      <c r="AG174" s="80" t="str">
        <f>IFERROR(VLOOKUP(AE174,'Lookup Data'!A:D,3,),"")</f>
        <v>Building, Civil and Environmental Engineering</v>
      </c>
      <c r="AH174" s="53"/>
      <c r="AI174" s="56" t="s">
        <v>550</v>
      </c>
      <c r="AJ174" s="80">
        <f>IFERROR(VLOOKUP(AI174,'Lookup Data'!A:D,2,),"")</f>
        <v>10189430</v>
      </c>
      <c r="AK174" s="80" t="str">
        <f>IFERROR(VLOOKUP(AI174,'Lookup Data'!A:D,3,),"")</f>
        <v>Building, Civil and Environmental Engineering</v>
      </c>
      <c r="AL174" s="53"/>
      <c r="AM174" s="56"/>
      <c r="AN174" s="53"/>
      <c r="AO174" s="53"/>
      <c r="AP174" s="53"/>
      <c r="AQ174" s="82" t="s">
        <v>683</v>
      </c>
      <c r="AR174" s="56" t="s">
        <v>141</v>
      </c>
      <c r="AS174" s="56"/>
      <c r="AT174" s="56" t="s">
        <v>366</v>
      </c>
      <c r="AU174" s="53"/>
      <c r="AV174" s="53"/>
      <c r="AW174" s="53"/>
      <c r="AX174" s="134" t="s">
        <v>677</v>
      </c>
      <c r="AY174" s="53"/>
      <c r="AZ174" s="116" t="str">
        <f>IFERROR(IF(VLOOKUP(AX174,'Lookup Data'!I$2:K$29,3,TRUE)="","",VLOOKUP(AX174,'Lookup Data'!I$2:K$29,3,TRUE)),"")</f>
        <v>Mohamed Ouf</v>
      </c>
      <c r="BA174" s="53"/>
      <c r="BB174" s="116" t="str">
        <f>IFERROR(IF(VLOOKUP(AX174,'Lookup Data'!I$2:L$29,4,TRUE)="","",VLOOKUP(AX174,'Lookup Data'!I$2:L$29,4,TRUE)),"")</f>
        <v>Gina Cody School of Engineering and Computer Science</v>
      </c>
      <c r="BC174" s="116" t="str">
        <f ca="1">IFERROR(VLOOKUP(BB174,'Lookup Data'!F$2:'Lookup Data'!F$6:G773,2,),"")</f>
        <v>Mourad Debbabi</v>
      </c>
      <c r="BD174" s="103">
        <f>(E174-7)</f>
        <v>45736</v>
      </c>
      <c r="BE174" s="53"/>
    </row>
    <row r="175" spans="1:57" ht="15" customHeight="1">
      <c r="A175" s="92">
        <v>40188399</v>
      </c>
      <c r="B175" s="92" t="s">
        <v>1496</v>
      </c>
      <c r="C175" s="93" t="s">
        <v>1497</v>
      </c>
      <c r="D175" s="95" t="s">
        <v>1498</v>
      </c>
      <c r="E175" s="65">
        <v>45740</v>
      </c>
      <c r="F175" s="68">
        <v>0.58333333333333337</v>
      </c>
      <c r="G175" s="59" t="s">
        <v>207</v>
      </c>
      <c r="H175" s="56" t="s">
        <v>211</v>
      </c>
      <c r="I175" s="80" t="str">
        <f>IFERROR(VLOOKUP(H175,'Lookup Data'!A:D,2,FALSE),"")</f>
        <v>10029300</v>
      </c>
      <c r="J175" s="80" t="str">
        <f>IFERROR(VLOOKUP(H175,'Lookup Data'!A:D,3,FALSE),"")</f>
        <v>Art Education</v>
      </c>
      <c r="K175" s="53"/>
      <c r="L175" s="56" t="s">
        <v>1499</v>
      </c>
      <c r="M175" s="80">
        <f>IFERROR(VLOOKUP(L175,'Lookup Data'!A:B,2,),"")</f>
        <v>10138589</v>
      </c>
      <c r="N175" s="53"/>
      <c r="O175" s="80" t="str">
        <f>IFERROR(VLOOKUP(L175,'Lookup Data'!A:D,3,FALSE),"")</f>
        <v>Music</v>
      </c>
      <c r="P175" s="78"/>
      <c r="Q175" s="56"/>
      <c r="R175" s="53"/>
      <c r="S175" s="53"/>
      <c r="T175" s="53"/>
      <c r="U175" s="53"/>
      <c r="V175" s="54"/>
      <c r="W175" s="53"/>
      <c r="X175" s="53"/>
      <c r="Y175" s="53"/>
      <c r="Z175" s="53"/>
      <c r="AA175" s="56" t="s">
        <v>1500</v>
      </c>
      <c r="AB175" s="80">
        <f>IFERROR(VLOOKUP(AA175,'Lookup Data'!A:B,2,),"")</f>
        <v>0</v>
      </c>
      <c r="AC175" s="81" t="str">
        <f>IFERROR(VLOOKUP(AA175,'Lookup Data'!A:D,3,),"")</f>
        <v>Studio Arts</v>
      </c>
      <c r="AD175" s="53"/>
      <c r="AE175" s="79" t="s">
        <v>1501</v>
      </c>
      <c r="AF175" s="80">
        <f>IFERROR(VLOOKUP(AE175,'Lookup Data'!A:D,2,),"")</f>
        <v>10145688</v>
      </c>
      <c r="AG175" s="80" t="str">
        <f>IFERROR(VLOOKUP(AE175,'Lookup Data'!A:D,3,),"")</f>
        <v>Political Science</v>
      </c>
      <c r="AH175" s="53"/>
      <c r="AI175" s="56" t="s">
        <v>1502</v>
      </c>
      <c r="AJ175" s="80">
        <f>IFERROR(VLOOKUP(AI175,'Lookup Data'!A:D,2,),"")</f>
        <v>25711037</v>
      </c>
      <c r="AK175" s="80" t="str">
        <f>IFERROR(VLOOKUP(AI175,'Lookup Data'!A:D,3,),"")</f>
        <v>Sociology and Anthropology</v>
      </c>
      <c r="AL175" s="53"/>
      <c r="AM175" s="56"/>
      <c r="AN175" s="53"/>
      <c r="AO175" s="53"/>
      <c r="AP175" s="53"/>
      <c r="AQ175" s="82" t="s">
        <v>1503</v>
      </c>
      <c r="AR175" s="79" t="s">
        <v>1504</v>
      </c>
      <c r="AS175" s="56"/>
      <c r="AT175" s="56" t="s">
        <v>1505</v>
      </c>
      <c r="AU175" s="53"/>
      <c r="AV175" s="53"/>
      <c r="AW175" s="53"/>
      <c r="AX175" s="134" t="s">
        <v>190</v>
      </c>
      <c r="AY175" s="53"/>
      <c r="AZ175" s="116" t="str">
        <f>IFERROR(IF(VLOOKUP(AX175,'Lookup Data'!I$2:K$29,3,TRUE)="","",VLOOKUP(AX175,'Lookup Data'!I$2:K$29,3,TRUE)),"")</f>
        <v>Felice Yuen</v>
      </c>
      <c r="BA175" s="53"/>
      <c r="BB175" s="116" t="str">
        <f>IFERROR(IF(VLOOKUP(AX175,'Lookup Data'!I$2:L$29,4,TRUE)="","",VLOOKUP(AX175,'Lookup Data'!I$2:L$29,4,TRUE)),"")</f>
        <v>School of Graduate Studies</v>
      </c>
      <c r="BC175" s="116" t="str">
        <f ca="1">IFERROR(VLOOKUP(BB175,'Lookup Data'!F$2:'Lookup Data'!F$6:G775,2,),"")</f>
        <v>Effrosyni Diamantoudi</v>
      </c>
      <c r="BD175" s="103">
        <f>(E175-7)</f>
        <v>45733</v>
      </c>
      <c r="BE175" s="53"/>
    </row>
    <row r="176" spans="1:57" ht="15" customHeight="1">
      <c r="A176" s="92">
        <v>40088713</v>
      </c>
      <c r="B176" s="92" t="s">
        <v>1506</v>
      </c>
      <c r="C176" s="93" t="s">
        <v>1507</v>
      </c>
      <c r="D176" s="95" t="s">
        <v>85</v>
      </c>
      <c r="E176" s="65">
        <v>45740</v>
      </c>
      <c r="F176" s="68">
        <v>0.5625</v>
      </c>
      <c r="G176" s="59" t="s">
        <v>1094</v>
      </c>
      <c r="H176" s="79" t="s">
        <v>636</v>
      </c>
      <c r="I176" s="80">
        <f>IFERROR(VLOOKUP(H176,'Lookup Data'!A:D,2,FALSE),"")</f>
        <v>10211876</v>
      </c>
      <c r="J176" s="80" t="str">
        <f>IFERROR(VLOOKUP(H176,'Lookup Data'!A:D,3,FALSE),"")</f>
        <v>Building, Civil and Environmental Engineering</v>
      </c>
      <c r="K176" s="53"/>
      <c r="L176" s="56" t="s">
        <v>1095</v>
      </c>
      <c r="M176" s="80">
        <f>IFERROR(VLOOKUP(L176,'Lookup Data'!A:B,2,),"")</f>
        <v>20648388</v>
      </c>
      <c r="N176" s="53"/>
      <c r="O176" s="80" t="str">
        <f>IFERROR(VLOOKUP(L176,'Lookup Data'!A:D,3,FALSE),"")</f>
        <v>Electrical and Computer Engineering</v>
      </c>
      <c r="P176" s="78"/>
      <c r="Q176" s="79" t="s">
        <v>1508</v>
      </c>
      <c r="R176" s="53"/>
      <c r="S176" s="53"/>
      <c r="T176" s="78" t="s">
        <v>1509</v>
      </c>
      <c r="U176" s="53"/>
      <c r="V176" s="54"/>
      <c r="W176" s="53"/>
      <c r="X176" s="53"/>
      <c r="Y176" s="53"/>
      <c r="Z176" s="53"/>
      <c r="AA176" s="79" t="s">
        <v>1510</v>
      </c>
      <c r="AB176" s="80" t="str">
        <f>IFERROR(VLOOKUP(AA176,'Lookup Data'!A:B,2,),"")</f>
        <v/>
      </c>
      <c r="AC176" s="81" t="s">
        <v>1509</v>
      </c>
      <c r="AD176" s="53"/>
      <c r="AE176" s="56" t="s">
        <v>629</v>
      </c>
      <c r="AF176" s="80">
        <f>IFERROR(VLOOKUP(AE176,'Lookup Data'!A:D,2,),"")</f>
        <v>10120449</v>
      </c>
      <c r="AG176" s="80" t="str">
        <f>IFERROR(VLOOKUP(AE176,'Lookup Data'!A:D,3,),"")</f>
        <v>Electrical and Computer Engineering</v>
      </c>
      <c r="AH176" s="53"/>
      <c r="AI176" s="56" t="s">
        <v>795</v>
      </c>
      <c r="AJ176" s="80">
        <f>IFERROR(VLOOKUP(AI176,'Lookup Data'!A:D,2,),"")</f>
        <v>28389829</v>
      </c>
      <c r="AK176" s="80" t="str">
        <f>IFERROR(VLOOKUP(AI176,'Lookup Data'!A:D,3,),"")</f>
        <v>Electrical and Computer Engineering</v>
      </c>
      <c r="AL176" s="53"/>
      <c r="AM176" s="56"/>
      <c r="AN176" s="53"/>
      <c r="AO176" s="53"/>
      <c r="AP176" s="53"/>
      <c r="AQ176" s="82" t="s">
        <v>1511</v>
      </c>
      <c r="AR176" s="79" t="s">
        <v>85</v>
      </c>
      <c r="AS176" s="56"/>
      <c r="AT176" s="56" t="s">
        <v>865</v>
      </c>
      <c r="AU176" s="53"/>
      <c r="AV176" s="53"/>
      <c r="AW176" s="53"/>
      <c r="AX176" s="134" t="s">
        <v>85</v>
      </c>
      <c r="AY176" s="53"/>
      <c r="AZ176" s="116" t="str">
        <f>IFERROR(IF(VLOOKUP(AX176,'Lookup Data'!I$2:K$29,3,TRUE)="","",VLOOKUP(AX176,'Lookup Data'!I$2:K$29,3,TRUE)),"")</f>
        <v>Jun Cai</v>
      </c>
      <c r="BA176" s="53"/>
      <c r="BB176" s="116" t="str">
        <f>IFERROR(IF(VLOOKUP(AX176,'Lookup Data'!I$2:L$29,4,TRUE)="","",VLOOKUP(AX176,'Lookup Data'!I$2:L$29,4,TRUE)),"")</f>
        <v>Gina Cody School of Engineering and Computer Science</v>
      </c>
      <c r="BC176" s="116" t="str">
        <f ca="1">IFERROR(VLOOKUP(BB176,'Lookup Data'!F$2:'Lookup Data'!F$6:G776,2,),"")</f>
        <v>Mourad Debbabi</v>
      </c>
      <c r="BD176" s="103">
        <f>(E176-7)</f>
        <v>45733</v>
      </c>
      <c r="BE176" s="53"/>
    </row>
    <row r="177" spans="1:57" ht="15" customHeight="1">
      <c r="A177" s="53">
        <v>40161398</v>
      </c>
      <c r="B177" s="59" t="s">
        <v>1512</v>
      </c>
      <c r="C177" s="12" t="s">
        <v>1513</v>
      </c>
      <c r="D177" s="59" t="s">
        <v>321</v>
      </c>
      <c r="E177" s="65">
        <v>45743</v>
      </c>
      <c r="F177" s="68">
        <v>0.52083333333333337</v>
      </c>
      <c r="G177" s="59" t="s">
        <v>756</v>
      </c>
      <c r="H177" s="56" t="s">
        <v>476</v>
      </c>
      <c r="I177" s="80">
        <f>IFERROR(VLOOKUP(H177,'Lookup Data'!A:D,2,FALSE),"")</f>
        <v>10205904</v>
      </c>
      <c r="J177" s="80" t="str">
        <f>IFERROR(VLOOKUP(H177,'Lookup Data'!A:D,3,FALSE),"")</f>
        <v>Education</v>
      </c>
      <c r="K177" s="53"/>
      <c r="L177" s="56" t="s">
        <v>323</v>
      </c>
      <c r="M177" s="80">
        <f>IFERROR(VLOOKUP(L177,'Lookup Data'!A:B,2,),"")</f>
        <v>20762075</v>
      </c>
      <c r="N177" s="53"/>
      <c r="O177" s="80" t="str">
        <f>IFERROR(VLOOKUP(L177,'Lookup Data'!A:D,3,FALSE),"")</f>
        <v>Education</v>
      </c>
      <c r="P177" s="78"/>
      <c r="Q177" s="56"/>
      <c r="R177" s="53"/>
      <c r="S177" s="53"/>
      <c r="T177" s="53"/>
      <c r="U177" s="53"/>
      <c r="V177" s="54"/>
      <c r="W177" s="53"/>
      <c r="X177" s="53"/>
      <c r="Y177" s="53"/>
      <c r="Z177" s="53"/>
      <c r="AA177" s="56" t="s">
        <v>1445</v>
      </c>
      <c r="AB177" s="80" t="s">
        <v>1514</v>
      </c>
      <c r="AC177" s="81" t="str">
        <f>IFERROR(VLOOKUP(AA177,'Lookup Data'!A:D,3,),"")</f>
        <v>Education</v>
      </c>
      <c r="AD177" s="53"/>
      <c r="AE177" s="56" t="s">
        <v>363</v>
      </c>
      <c r="AF177" s="80">
        <f>IFERROR(VLOOKUP(AE177,'Lookup Data'!A:D,2,),"")</f>
        <v>20283932</v>
      </c>
      <c r="AG177" s="80" t="str">
        <f>IFERROR(VLOOKUP(AE177,'Lookup Data'!A:D,3,),"")</f>
        <v>Education</v>
      </c>
      <c r="AH177" s="53"/>
      <c r="AI177" s="56" t="s">
        <v>1515</v>
      </c>
      <c r="AJ177" s="80">
        <f>IFERROR(VLOOKUP(AI177,'Lookup Data'!A:D,2,),"")</f>
        <v>25910552</v>
      </c>
      <c r="AK177" s="80" t="str">
        <f>IFERROR(VLOOKUP(AI177,'Lookup Data'!A:D,3,),"")</f>
        <v>Education</v>
      </c>
      <c r="AL177" s="53"/>
      <c r="AM177" s="56"/>
      <c r="AN177" s="53"/>
      <c r="AO177" s="53"/>
      <c r="AP177" s="53"/>
      <c r="AQ177" s="82" t="s">
        <v>1516</v>
      </c>
      <c r="AR177" s="56" t="s">
        <v>1517</v>
      </c>
      <c r="AS177" s="56"/>
      <c r="AT177" s="56" t="s">
        <v>1518</v>
      </c>
      <c r="AU177" s="53"/>
      <c r="AV177" s="53"/>
      <c r="AW177" s="53"/>
      <c r="AX177" s="134" t="s">
        <v>321</v>
      </c>
      <c r="AY177" s="53"/>
      <c r="AZ177" s="116" t="str">
        <f>IFERROR(IF(VLOOKUP(AX177,'Lookup Data'!I$2:K$29,3,TRUE)="","",VLOOKUP(AX177,'Lookup Data'!I$2:K$29,3,TRUE)),"")</f>
        <v>Walcir Cardoso</v>
      </c>
      <c r="BA177" s="53"/>
      <c r="BB177" s="116" t="str">
        <f>IFERROR(IF(VLOOKUP(AX177,'Lookup Data'!I$2:L$29,4,TRUE)="","",VLOOKUP(AX177,'Lookup Data'!I$2:L$29,4,TRUE)),"")</f>
        <v>Faculty of Arts and Science</v>
      </c>
      <c r="BC177" s="116" t="str">
        <f ca="1">IFERROR(VLOOKUP(BB177,'Lookup Data'!F$2:'Lookup Data'!F$6:G777,2,),"")</f>
        <v>Pascale Sicotte</v>
      </c>
      <c r="BD177" s="103">
        <f>(E177-7)</f>
        <v>45736</v>
      </c>
      <c r="BE177" s="53"/>
    </row>
    <row r="178" spans="1:57" ht="15" customHeight="1">
      <c r="A178" s="90">
        <v>40046473</v>
      </c>
      <c r="B178" s="90" t="s">
        <v>1519</v>
      </c>
      <c r="C178" s="89" t="s">
        <v>1520</v>
      </c>
      <c r="D178" s="91" t="s">
        <v>356</v>
      </c>
      <c r="E178" s="18">
        <v>45750</v>
      </c>
      <c r="F178" s="19">
        <v>0.5</v>
      </c>
      <c r="G178" s="15" t="s">
        <v>1521</v>
      </c>
      <c r="H178" s="56" t="s">
        <v>201</v>
      </c>
      <c r="I178" s="80">
        <f>IFERROR(VLOOKUP(H178,'Lookup Data'!A:D,2,FALSE),"")</f>
        <v>25099234</v>
      </c>
      <c r="J178" s="80" t="str">
        <f>IFERROR(VLOOKUP(H178,'Lookup Data'!A:D,3,FALSE),"")</f>
        <v>Education</v>
      </c>
      <c r="K178" s="53"/>
      <c r="L178" s="56" t="s">
        <v>475</v>
      </c>
      <c r="M178" s="80">
        <f>IFERROR(VLOOKUP(L178,'Lookup Data'!A:B,2,),"")</f>
        <v>29220119</v>
      </c>
      <c r="N178" s="53"/>
      <c r="O178" s="80" t="str">
        <f>IFERROR(VLOOKUP(L178,'Lookup Data'!A:D,3,FALSE),"")</f>
        <v>Education</v>
      </c>
      <c r="P178" s="78"/>
      <c r="Q178" s="56"/>
      <c r="R178" s="53"/>
      <c r="S178" s="53"/>
      <c r="T178" s="53"/>
      <c r="U178" s="53"/>
      <c r="V178" s="54"/>
      <c r="W178" s="53"/>
      <c r="X178" s="53"/>
      <c r="Y178" s="53"/>
      <c r="Z178" s="53"/>
      <c r="AA178" s="56" t="s">
        <v>758</v>
      </c>
      <c r="AB178" s="53"/>
      <c r="AC178" s="53" t="s">
        <v>321</v>
      </c>
      <c r="AD178" s="53"/>
      <c r="AE178" s="56" t="s">
        <v>128</v>
      </c>
      <c r="AF178" s="80">
        <f>IFERROR(VLOOKUP(AE178,'Lookup Data'!A:D,2,),"")</f>
        <v>24542282</v>
      </c>
      <c r="AG178" s="80" t="str">
        <f>IFERROR(VLOOKUP(AE178,'Lookup Data'!A:D,3,),"")</f>
        <v>Art Education - McGill</v>
      </c>
      <c r="AH178" s="53"/>
      <c r="AI178" s="79" t="s">
        <v>1522</v>
      </c>
      <c r="AJ178" s="53"/>
      <c r="AK178" s="53" t="s">
        <v>321</v>
      </c>
      <c r="AL178" s="53"/>
      <c r="AM178" s="56"/>
      <c r="AN178" s="53"/>
      <c r="AO178" s="53"/>
      <c r="AP178" s="53"/>
      <c r="AQ178" s="82" t="s">
        <v>1523</v>
      </c>
      <c r="AR178" s="79" t="s">
        <v>321</v>
      </c>
      <c r="AS178" s="56"/>
      <c r="AT178" s="79" t="s">
        <v>1524</v>
      </c>
      <c r="AU178" s="53"/>
      <c r="AV178" s="53"/>
      <c r="AW178" s="53"/>
      <c r="AX178" s="134" t="s">
        <v>321</v>
      </c>
      <c r="AY178" s="53"/>
      <c r="AZ178" s="116" t="str">
        <f>IFERROR(IF(VLOOKUP(AX178,'Lookup Data'!I$2:K$29,3,TRUE)="","",VLOOKUP(AX178,'Lookup Data'!I$2:K$29,3,TRUE)),"")</f>
        <v>Walcir Cardoso</v>
      </c>
      <c r="BA178" s="53"/>
      <c r="BB178" s="116" t="str">
        <f>IFERROR(IF(VLOOKUP(AX178,'Lookup Data'!I$2:L$29,4,TRUE)="","",VLOOKUP(AX178,'Lookup Data'!I$2:L$29,4,TRUE)),"")</f>
        <v>Faculty of Arts and Science</v>
      </c>
      <c r="BC178" s="116" t="str">
        <f ca="1">IFERROR(VLOOKUP(BB178,'Lookup Data'!F$2:'Lookup Data'!F$6:G778,2,),"")</f>
        <v>Pascale Sicotte</v>
      </c>
      <c r="BD178" s="103">
        <f>(E178-7)</f>
        <v>45743</v>
      </c>
      <c r="BE178" s="53"/>
    </row>
    <row r="179" spans="1:57" ht="15" customHeight="1">
      <c r="A179" s="92">
        <v>40074854</v>
      </c>
      <c r="B179" s="92" t="s">
        <v>1525</v>
      </c>
      <c r="C179" s="93" t="s">
        <v>1526</v>
      </c>
      <c r="D179" s="95" t="s">
        <v>233</v>
      </c>
      <c r="E179" s="65">
        <v>45741</v>
      </c>
      <c r="F179" s="68">
        <v>0.42708333333333331</v>
      </c>
      <c r="G179" s="59" t="s">
        <v>181</v>
      </c>
      <c r="H179" s="56" t="s">
        <v>930</v>
      </c>
      <c r="I179" s="80">
        <f>IFERROR(VLOOKUP(H179,'Lookup Data'!A:D,2,FALSE),"")</f>
        <v>10083935</v>
      </c>
      <c r="J179" s="80" t="str">
        <f>IFERROR(VLOOKUP(H179,'Lookup Data'!A:D,3,FALSE),"")</f>
        <v>Mathematics and Statistics</v>
      </c>
      <c r="K179" s="53"/>
      <c r="L179" s="56" t="s">
        <v>1527</v>
      </c>
      <c r="M179" s="80">
        <f>IFERROR(VLOOKUP(L179,'Lookup Data'!A:B,2,),"")</f>
        <v>10200914</v>
      </c>
      <c r="N179" s="53"/>
      <c r="O179" s="80" t="str">
        <f>IFERROR(VLOOKUP(L179,'Lookup Data'!A:D,3,FALSE),"")</f>
        <v>Mechanical, Industrial and Aerospace Engineering</v>
      </c>
      <c r="P179" s="78"/>
      <c r="Q179" s="56"/>
      <c r="R179" s="53"/>
      <c r="S179" s="53"/>
      <c r="T179" s="53"/>
      <c r="U179" s="53"/>
      <c r="V179" s="54"/>
      <c r="W179" s="53"/>
      <c r="X179" s="53"/>
      <c r="Y179" s="53"/>
      <c r="Z179" s="53"/>
      <c r="AA179" s="56" t="s">
        <v>929</v>
      </c>
      <c r="AB179" s="80" t="s">
        <v>1514</v>
      </c>
      <c r="AC179" s="81" t="str">
        <f>IFERROR(VLOOKUP(AA179,'Lookup Data'!A:D,3,),"")</f>
        <v>Physics</v>
      </c>
      <c r="AD179" s="53"/>
      <c r="AE179" s="56" t="s">
        <v>388</v>
      </c>
      <c r="AF179" s="80">
        <f>IFERROR(VLOOKUP(AE179,'Lookup Data'!A:D,2,),"")</f>
        <v>10120356</v>
      </c>
      <c r="AG179" s="80" t="str">
        <f>IFERROR(VLOOKUP(AE179,'Lookup Data'!A:D,3,),"")</f>
        <v>Mechanical, Industrial and Aerospace Engineering</v>
      </c>
      <c r="AH179" s="53"/>
      <c r="AI179" s="56" t="s">
        <v>1528</v>
      </c>
      <c r="AJ179" s="80" t="str">
        <f>IFERROR(VLOOKUP(AI179,'Lookup Data'!A:D,2,),"")</f>
        <v>27647832</v>
      </c>
      <c r="AK179" s="80" t="str">
        <f>IFERROR(VLOOKUP(AI179,'Lookup Data'!A:D,3,),"")</f>
        <v>Mechanical, Industrial and Aerospace Engineering</v>
      </c>
      <c r="AL179" s="53"/>
      <c r="AM179" s="56"/>
      <c r="AN179" s="53"/>
      <c r="AO179" s="53"/>
      <c r="AP179" s="53"/>
      <c r="AQ179" s="82" t="s">
        <v>1529</v>
      </c>
      <c r="AR179" s="79" t="s">
        <v>1530</v>
      </c>
      <c r="AS179" s="56"/>
      <c r="AT179" s="56" t="s">
        <v>1531</v>
      </c>
      <c r="AU179" s="53"/>
      <c r="AV179" s="53"/>
      <c r="AW179" s="53"/>
      <c r="AX179" s="134" t="s">
        <v>717</v>
      </c>
      <c r="AY179" s="53"/>
      <c r="AZ179" s="116" t="str">
        <f>IFERROR(IF(VLOOKUP(AX179,'Lookup Data'!I$2:K$29,3,TRUE)="","",VLOOKUP(AX179,'Lookup Data'!I$2:K$29,3,TRUE)),"")</f>
        <v>Ramin Sedaghati</v>
      </c>
      <c r="BA179" s="53"/>
      <c r="BB179" s="116" t="str">
        <f>IFERROR(IF(VLOOKUP(AX179,'Lookup Data'!I$2:L$29,4,TRUE)="","",VLOOKUP(AX179,'Lookup Data'!I$2:L$29,4,TRUE)),"")</f>
        <v>Gina Cody School of Engineering and Computer Science</v>
      </c>
      <c r="BC179" s="116" t="str">
        <f ca="1">IFERROR(VLOOKUP(BB179,'Lookup Data'!F$2:'Lookup Data'!F$6:G779,2,),"")</f>
        <v>Mourad Debbabi</v>
      </c>
      <c r="BD179" s="103">
        <f>(E179-7)</f>
        <v>45734</v>
      </c>
      <c r="BE179" s="53"/>
    </row>
    <row r="180" spans="1:57" ht="15" customHeight="1">
      <c r="A180" s="90">
        <v>40158877</v>
      </c>
      <c r="B180" s="90" t="s">
        <v>1532</v>
      </c>
      <c r="C180" s="89" t="s">
        <v>1533</v>
      </c>
      <c r="D180" s="16" t="s">
        <v>167</v>
      </c>
      <c r="E180" s="18">
        <v>45744</v>
      </c>
      <c r="F180" s="19">
        <v>0.41666666666666669</v>
      </c>
      <c r="G180" s="15" t="s">
        <v>1534</v>
      </c>
      <c r="H180" s="56" t="s">
        <v>1535</v>
      </c>
      <c r="I180" s="80" t="str">
        <f>IFERROR(VLOOKUP(H180,'Lookup Data'!A:D,2,FALSE),"")</f>
        <v>20829307</v>
      </c>
      <c r="J180" s="80" t="str">
        <f>IFERROR(VLOOKUP(H180,'Lookup Data'!A:D,3,FALSE),"")</f>
        <v>Mechanical, Industrial and Aerospace Engineering</v>
      </c>
      <c r="K180" s="53"/>
      <c r="L180" s="56" t="s">
        <v>548</v>
      </c>
      <c r="M180" s="80">
        <f>IFERROR(VLOOKUP(L180,'Lookup Data'!A:B,2,),"")</f>
        <v>22275414</v>
      </c>
      <c r="N180" s="53"/>
      <c r="O180" s="80" t="str">
        <f>IFERROR(VLOOKUP(L180,'Lookup Data'!A:D,3,FALSE),"")</f>
        <v>Concordia Institute for Information and Systems Engineering</v>
      </c>
      <c r="P180" s="78"/>
      <c r="Q180" s="56"/>
      <c r="R180" s="53"/>
      <c r="S180" s="53"/>
      <c r="T180" s="53"/>
      <c r="U180" s="53"/>
      <c r="V180" s="54"/>
      <c r="W180" s="53"/>
      <c r="X180" s="53"/>
      <c r="Y180" s="53"/>
      <c r="Z180" s="53"/>
      <c r="AA180" s="56" t="s">
        <v>678</v>
      </c>
      <c r="AB180" s="80">
        <f>IFERROR(VLOOKUP(AA180,'Lookup Data'!A:B,2,),"")</f>
        <v>0</v>
      </c>
      <c r="AC180" s="96" t="s">
        <v>1536</v>
      </c>
      <c r="AD180" s="53"/>
      <c r="AE180" s="56" t="s">
        <v>637</v>
      </c>
      <c r="AF180" s="80">
        <f>IFERROR(VLOOKUP(AE180,'Lookup Data'!A:D,2,),"")</f>
        <v>10141439</v>
      </c>
      <c r="AG180" s="80" t="str">
        <f>IFERROR(VLOOKUP(AE180,'Lookup Data'!A:D,3,),"")</f>
        <v>Concordia Institute for Information and Systems Engineering</v>
      </c>
      <c r="AH180" s="53"/>
      <c r="AI180" s="56" t="s">
        <v>745</v>
      </c>
      <c r="AJ180" s="80">
        <f>IFERROR(VLOOKUP(AI180,'Lookup Data'!A:D,2,),"")</f>
        <v>40042686</v>
      </c>
      <c r="AK180" s="80" t="str">
        <f>IFERROR(VLOOKUP(AI180,'Lookup Data'!A:D,3,),"")</f>
        <v>Concordia Institute for Information and Systems Engineering</v>
      </c>
      <c r="AL180" s="53"/>
      <c r="AM180" s="56"/>
      <c r="AN180" s="53"/>
      <c r="AO180" s="53"/>
      <c r="AP180" s="53"/>
      <c r="AQ180" s="82" t="s">
        <v>1537</v>
      </c>
      <c r="AR180" s="79" t="s">
        <v>632</v>
      </c>
      <c r="AS180" s="56"/>
      <c r="AT180" s="56" t="s">
        <v>1538</v>
      </c>
      <c r="AU180" s="53"/>
      <c r="AV180" s="53"/>
      <c r="AW180" s="53"/>
      <c r="AX180" s="134" t="s">
        <v>646</v>
      </c>
      <c r="AY180" s="53"/>
      <c r="AZ180" s="116" t="str">
        <f>IFERROR(IF(VLOOKUP(AX180,'Lookup Data'!I$2:K$29,3,TRUE)="","",VLOOKUP(AX180,'Lookup Data'!I$2:K$29,3,TRUE)),"")</f>
        <v>Farnoosh Naderkhani</v>
      </c>
      <c r="BA180" s="53"/>
      <c r="BB180" s="116" t="str">
        <f>IFERROR(IF(VLOOKUP(AX180,'Lookup Data'!I$2:L$29,4,TRUE)="","",VLOOKUP(AX180,'Lookup Data'!I$2:L$29,4,TRUE)),"")</f>
        <v>Gina Cody School of Engineering and Computer Science</v>
      </c>
      <c r="BC180" s="116" t="str">
        <f ca="1">IFERROR(VLOOKUP(BB180,'Lookup Data'!F$2:'Lookup Data'!F$6:G780,2,),"")</f>
        <v>Mourad Debbabi</v>
      </c>
      <c r="BD180" s="103">
        <f t="shared" ref="BD180:BD186" si="0">(E180-7)</f>
        <v>45737</v>
      </c>
      <c r="BE180" s="53"/>
    </row>
    <row r="181" spans="1:57" ht="15" customHeight="1">
      <c r="A181" s="53">
        <v>40109331</v>
      </c>
      <c r="B181" s="59" t="s">
        <v>1539</v>
      </c>
      <c r="C181" s="12" t="s">
        <v>1540</v>
      </c>
      <c r="D181" s="59" t="s">
        <v>1048</v>
      </c>
      <c r="E181" s="65">
        <v>45751</v>
      </c>
      <c r="F181" s="68">
        <v>0.54166666666666663</v>
      </c>
      <c r="G181" s="12" t="s">
        <v>1541</v>
      </c>
      <c r="H181" s="56" t="s">
        <v>237</v>
      </c>
      <c r="I181" s="80">
        <f>IFERROR(VLOOKUP(H181,'Lookup Data'!A:D,2,FALSE),"")</f>
        <v>22914247</v>
      </c>
      <c r="J181" s="80" t="str">
        <f>IFERROR(VLOOKUP(H181,'Lookup Data'!A:D,3,FALSE),"")</f>
        <v>Mechanical, Industrial and Aerospace Engineering</v>
      </c>
      <c r="K181" s="53"/>
      <c r="L181" s="56" t="s">
        <v>1542</v>
      </c>
      <c r="M181" s="80">
        <f>IFERROR(VLOOKUP(L181,'Lookup Data'!A:B,2,),"")</f>
        <v>10193695</v>
      </c>
      <c r="N181" s="53"/>
      <c r="O181" s="80" t="str">
        <f>IFERROR(VLOOKUP(L181,'Lookup Data'!A:D,3,FALSE),"")</f>
        <v>Chemical and Materials Engineering</v>
      </c>
      <c r="P181" s="78"/>
      <c r="Q181" s="56"/>
      <c r="R181" s="53"/>
      <c r="S181" s="53"/>
      <c r="T181" s="53"/>
      <c r="U181" s="53"/>
      <c r="V181" s="54"/>
      <c r="W181" s="53"/>
      <c r="X181" s="53"/>
      <c r="Y181" s="53"/>
      <c r="Z181" s="53"/>
      <c r="AA181" s="56" t="s">
        <v>1543</v>
      </c>
      <c r="AB181" s="53"/>
      <c r="AC181" s="53" t="s">
        <v>672</v>
      </c>
      <c r="AD181" s="53"/>
      <c r="AE181" s="56" t="s">
        <v>1544</v>
      </c>
      <c r="AF181" s="80">
        <f>IFERROR(VLOOKUP(AE181,'Lookup Data'!A:D,2,),"")</f>
        <v>10212043</v>
      </c>
      <c r="AG181" s="80" t="str">
        <f>IFERROR(VLOOKUP(AE181,'Lookup Data'!A:D,3,),"")</f>
        <v>Chemical and Materials Engineering</v>
      </c>
      <c r="AH181" s="53"/>
      <c r="AI181" s="56" t="s">
        <v>1545</v>
      </c>
      <c r="AJ181" s="80">
        <f>IFERROR(VLOOKUP(AI181,'Lookup Data'!A:D,2,),"")</f>
        <v>10158923</v>
      </c>
      <c r="AK181" s="80" t="str">
        <f>IFERROR(VLOOKUP(AI181,'Lookup Data'!A:D,3,),"")</f>
        <v>Chemistry and Biochemistry</v>
      </c>
      <c r="AL181" s="53"/>
      <c r="AM181" s="56"/>
      <c r="AN181" s="53"/>
      <c r="AO181" s="53"/>
      <c r="AP181" s="53"/>
      <c r="AQ181" s="82" t="s">
        <v>1546</v>
      </c>
      <c r="AR181" s="79" t="s">
        <v>1547</v>
      </c>
      <c r="AS181" s="56"/>
      <c r="AT181" s="56" t="s">
        <v>1305</v>
      </c>
      <c r="AU181" s="53"/>
      <c r="AV181" s="53"/>
      <c r="AW181" s="53"/>
      <c r="AX181" s="134" t="s">
        <v>672</v>
      </c>
      <c r="AY181" s="53"/>
      <c r="AZ181" s="116" t="str">
        <f>IFERROR(IF(VLOOKUP(AX181,'Lookup Data'!I$2:K$29,3,TRUE)="","",VLOOKUP(AX181,'Lookup Data'!I$2:K$29,3,TRUE)),"")</f>
        <v>Zhibin Ye</v>
      </c>
      <c r="BA181" s="53"/>
      <c r="BB181" s="116" t="str">
        <f>IFERROR(IF(VLOOKUP(AX181,'Lookup Data'!I$2:L$29,4,TRUE)="","",VLOOKUP(AX181,'Lookup Data'!I$2:L$29,4,TRUE)),"")</f>
        <v>Gina Cody School of Engineering and Computer Science</v>
      </c>
      <c r="BC181" s="116" t="str">
        <f ca="1">IFERROR(VLOOKUP(BB181,'Lookup Data'!F$2:'Lookup Data'!F$6:G781,2,),"")</f>
        <v>Mourad Debbabi</v>
      </c>
      <c r="BD181" s="103">
        <f t="shared" ref="BD181:BD192" si="1">(E181-7)</f>
        <v>45744</v>
      </c>
      <c r="BE181" s="53"/>
    </row>
    <row r="182" spans="1:57" ht="15" customHeight="1">
      <c r="A182" s="80">
        <v>40194346</v>
      </c>
      <c r="B182" s="155" t="s">
        <v>1548</v>
      </c>
      <c r="C182" s="156" t="s">
        <v>1549</v>
      </c>
      <c r="D182" s="156" t="s">
        <v>928</v>
      </c>
      <c r="E182" s="157">
        <v>45743</v>
      </c>
      <c r="F182" s="158">
        <v>0.5625</v>
      </c>
      <c r="G182" s="156" t="s">
        <v>883</v>
      </c>
      <c r="H182" s="56" t="s">
        <v>1550</v>
      </c>
      <c r="I182" s="80">
        <f>IFERROR(VLOOKUP(H182,'Lookup Data'!A:D,2,FALSE),"")</f>
        <v>40155591</v>
      </c>
      <c r="J182" s="80" t="str">
        <f>IFERROR(VLOOKUP(H182,'Lookup Data'!A:D,3,FALSE),"")</f>
        <v>Computer Science and Software Engineering</v>
      </c>
      <c r="K182" s="53"/>
      <c r="L182" s="56" t="s">
        <v>1126</v>
      </c>
      <c r="M182" s="80">
        <f>IFERROR(VLOOKUP(L182,'Lookup Data'!A:B,2,),"")</f>
        <v>10189326</v>
      </c>
      <c r="N182" s="53"/>
      <c r="O182" s="80" t="str">
        <f>IFERROR(VLOOKUP(L182,'Lookup Data'!A:D,3,FALSE),"")</f>
        <v>Mathematics and Statistics</v>
      </c>
      <c r="P182" s="78"/>
      <c r="Q182" s="56"/>
      <c r="R182" s="53"/>
      <c r="S182" s="53"/>
      <c r="T182" s="53"/>
      <c r="U182" s="53"/>
      <c r="V182" s="54"/>
      <c r="W182" s="53"/>
      <c r="X182" s="53"/>
      <c r="Y182" s="53"/>
      <c r="Z182" s="53"/>
      <c r="AA182" s="56" t="s">
        <v>1551</v>
      </c>
      <c r="AB182" s="53"/>
      <c r="AC182" s="78" t="s">
        <v>1552</v>
      </c>
      <c r="AD182" s="53"/>
      <c r="AE182" s="56" t="s">
        <v>1553</v>
      </c>
      <c r="AF182" s="80">
        <f>IFERROR(VLOOKUP(AE182,'Lookup Data'!A:D,2,),"")</f>
        <v>20550175</v>
      </c>
      <c r="AG182" s="80" t="str">
        <f>IFERROR(VLOOKUP(AE182,'Lookup Data'!A:D,3,),"")</f>
        <v>Mathematics and Statistics</v>
      </c>
      <c r="AH182" s="53"/>
      <c r="AI182" s="56" t="s">
        <v>605</v>
      </c>
      <c r="AJ182" s="80">
        <f>IFERROR(VLOOKUP(AI182,'Lookup Data'!A:D,2,),"")</f>
        <v>10168764</v>
      </c>
      <c r="AK182" s="80" t="str">
        <f>IFERROR(VLOOKUP(AI182,'Lookup Data'!A:D,3,),"")</f>
        <v>Mathematics and Statistics</v>
      </c>
      <c r="AL182" s="53"/>
      <c r="AM182" s="56"/>
      <c r="AN182" s="53"/>
      <c r="AO182" s="53"/>
      <c r="AP182" s="53"/>
      <c r="AQ182" s="82" t="s">
        <v>1554</v>
      </c>
      <c r="AR182" s="79" t="s">
        <v>241</v>
      </c>
      <c r="AS182" s="56"/>
      <c r="AT182" s="56" t="s">
        <v>1555</v>
      </c>
      <c r="AU182" s="53"/>
      <c r="AV182" s="53"/>
      <c r="AW182" s="53"/>
      <c r="AX182" s="134" t="s">
        <v>241</v>
      </c>
      <c r="AY182" s="53"/>
      <c r="AZ182" s="116" t="str">
        <f>IFERROR(IF(VLOOKUP(AX182,'Lookup Data'!I$2:K$29,3,TRUE)="","",VLOOKUP(AX182,'Lookup Data'!I$2:K$29,3,TRUE)),"")</f>
        <v>Lea Popovic</v>
      </c>
      <c r="BA182" s="53"/>
      <c r="BB182" s="116" t="str">
        <f>IFERROR(IF(VLOOKUP(AX182,'Lookup Data'!I$2:L$29,4,TRUE)="","",VLOOKUP(AX182,'Lookup Data'!I$2:L$29,4,TRUE)),"")</f>
        <v>Faculty of Arts and Science</v>
      </c>
      <c r="BC182" s="116" t="str">
        <f ca="1">IFERROR(VLOOKUP(BB182,'Lookup Data'!F$2:'Lookup Data'!F$6:G782,2,),"")</f>
        <v>Pascale Sicotte</v>
      </c>
      <c r="BD182" s="103">
        <f t="shared" ref="BD182:BD191" si="2">(E182-7)</f>
        <v>45736</v>
      </c>
      <c r="BE182" s="53"/>
    </row>
    <row r="183" spans="1:57" ht="15" customHeight="1">
      <c r="A183" s="12">
        <v>40013016</v>
      </c>
      <c r="B183" s="59" t="s">
        <v>1556</v>
      </c>
      <c r="C183" s="12" t="s">
        <v>1259</v>
      </c>
      <c r="D183" s="12" t="s">
        <v>233</v>
      </c>
      <c r="E183" s="71">
        <v>45747</v>
      </c>
      <c r="F183" s="72">
        <v>0.41666666666666669</v>
      </c>
      <c r="G183" s="59" t="s">
        <v>181</v>
      </c>
      <c r="H183" s="56" t="s">
        <v>1557</v>
      </c>
      <c r="I183" s="80" t="str">
        <f>IFERROR(VLOOKUP(H183,'Lookup Data'!A:D,2,FALSE),"")</f>
        <v/>
      </c>
      <c r="J183" s="117" t="s">
        <v>85</v>
      </c>
      <c r="K183" s="53"/>
      <c r="L183" s="56" t="s">
        <v>943</v>
      </c>
      <c r="M183" s="80">
        <f>IFERROR(VLOOKUP(L183,'Lookup Data'!A:B,2,),"")</f>
        <v>10156436</v>
      </c>
      <c r="N183" s="53"/>
      <c r="O183" s="80" t="str">
        <f>IFERROR(VLOOKUP(L183,'Lookup Data'!A:D,3,FALSE),"")</f>
        <v>Mechanical, Industrial and Aerospace Engineering</v>
      </c>
      <c r="P183" s="78"/>
      <c r="Q183" s="56"/>
      <c r="R183" s="53"/>
      <c r="S183" s="53"/>
      <c r="T183" s="53"/>
      <c r="U183" s="53"/>
      <c r="V183" s="54"/>
      <c r="W183" s="53"/>
      <c r="X183" s="53"/>
      <c r="Y183" s="53"/>
      <c r="Z183" s="53"/>
      <c r="AA183" s="56" t="s">
        <v>557</v>
      </c>
      <c r="AB183" s="80">
        <f>IFERROR(VLOOKUP(AA183,'Lookup Data'!A:B,2,),"")</f>
        <v>10175923</v>
      </c>
      <c r="AC183" s="81" t="str">
        <f>IFERROR(VLOOKUP(AA183,'Lookup Data'!A:D,3,),"")</f>
        <v>Mechanical, Industrial and Aerospace Engineering</v>
      </c>
      <c r="AD183" s="53"/>
      <c r="AE183" s="56" t="s">
        <v>848</v>
      </c>
      <c r="AF183" s="80">
        <f>IFERROR(VLOOKUP(AE183,'Lookup Data'!A:D,2,),"")</f>
        <v>20316105</v>
      </c>
      <c r="AG183" s="80" t="str">
        <f>IFERROR(VLOOKUP(AE183,'Lookup Data'!A:D,3,),"")</f>
        <v>Mechanical, Industrial and Aerospace Engineering</v>
      </c>
      <c r="AH183" s="53"/>
      <c r="AI183" s="56" t="s">
        <v>1558</v>
      </c>
      <c r="AJ183" s="80">
        <f>IFERROR(VLOOKUP(AI183,'Lookup Data'!A:D,2,),"")</f>
        <v>0</v>
      </c>
      <c r="AK183" s="80" t="str">
        <f>IFERROR(VLOOKUP(AI183,'Lookup Data'!A:D,3,),"")</f>
        <v>Royal Military College</v>
      </c>
      <c r="AL183" s="53"/>
      <c r="AM183" s="56"/>
      <c r="AN183" s="53"/>
      <c r="AO183" s="53"/>
      <c r="AP183" s="53"/>
      <c r="AQ183" s="82" t="s">
        <v>1261</v>
      </c>
      <c r="AR183" s="79" t="s">
        <v>1559</v>
      </c>
      <c r="AS183" s="56"/>
      <c r="AT183" s="79" t="s">
        <v>1262</v>
      </c>
      <c r="AU183" s="53"/>
      <c r="AV183" s="53"/>
      <c r="AW183" s="53"/>
      <c r="AX183" s="134" t="s">
        <v>717</v>
      </c>
      <c r="AY183" s="53"/>
      <c r="AZ183" s="116" t="str">
        <f>IFERROR(IF(VLOOKUP(AX183,'Lookup Data'!I$2:K$29,3,TRUE)="","",VLOOKUP(AX183,'Lookup Data'!I$2:K$29,3,TRUE)),"")</f>
        <v>Ramin Sedaghati</v>
      </c>
      <c r="BA183" s="53"/>
      <c r="BB183" s="116" t="str">
        <f>IFERROR(IF(VLOOKUP(AX183,'Lookup Data'!I$2:L$29,4,TRUE)="","",VLOOKUP(AX183,'Lookup Data'!I$2:L$29,4,TRUE)),"")</f>
        <v>Gina Cody School of Engineering and Computer Science</v>
      </c>
      <c r="BC183" s="116" t="str">
        <f ca="1">IFERROR(VLOOKUP(BB183,'Lookup Data'!F$2:'Lookup Data'!F$6:G781,2,),"")</f>
        <v>Mourad Debbabi</v>
      </c>
      <c r="BD183" s="103">
        <f>(E183-7)</f>
        <v>45740</v>
      </c>
      <c r="BE183" s="53"/>
    </row>
    <row r="184" spans="1:57" ht="15" customHeight="1">
      <c r="A184" s="159">
        <v>25697840</v>
      </c>
      <c r="B184" s="160" t="s">
        <v>1560</v>
      </c>
      <c r="C184" s="159" t="s">
        <v>1561</v>
      </c>
      <c r="D184" s="161" t="s">
        <v>1562</v>
      </c>
      <c r="E184" s="71">
        <v>45747</v>
      </c>
      <c r="F184" s="162">
        <v>0.41666666666666669</v>
      </c>
      <c r="G184" s="155" t="s">
        <v>223</v>
      </c>
      <c r="H184" s="56" t="s">
        <v>1563</v>
      </c>
      <c r="I184" s="80" t="str">
        <f>IFERROR(VLOOKUP(H184,'Lookup Data'!A:D,2,FALSE),"")</f>
        <v/>
      </c>
      <c r="J184" s="117" t="s">
        <v>1564</v>
      </c>
      <c r="K184" s="53"/>
      <c r="L184" s="56" t="s">
        <v>1023</v>
      </c>
      <c r="M184" s="80">
        <f>IFERROR(VLOOKUP(L184,'Lookup Data'!A:B,2,),"")</f>
        <v>27855753</v>
      </c>
      <c r="N184" s="53"/>
      <c r="O184" s="80" t="str">
        <f>IFERROR(VLOOKUP(L184,'Lookup Data'!A:D,3,FALSE),"")</f>
        <v>Finance</v>
      </c>
      <c r="P184" s="78"/>
      <c r="Q184" s="56" t="s">
        <v>1565</v>
      </c>
      <c r="R184" s="53"/>
      <c r="S184" s="53"/>
      <c r="T184" s="53" t="s">
        <v>222</v>
      </c>
      <c r="U184" s="53"/>
      <c r="V184" s="54"/>
      <c r="W184" s="53"/>
      <c r="X184" s="53"/>
      <c r="Y184" s="53"/>
      <c r="Z184" s="53"/>
      <c r="AA184" s="56" t="s">
        <v>1566</v>
      </c>
      <c r="AB184" s="53"/>
      <c r="AC184" s="53" t="s">
        <v>1567</v>
      </c>
      <c r="AD184" s="53"/>
      <c r="AE184" s="56" t="s">
        <v>1025</v>
      </c>
      <c r="AF184" s="80">
        <f>IFERROR(VLOOKUP(AE184,'Lookup Data'!A:D,2,),"")</f>
        <v>25378044</v>
      </c>
      <c r="AG184" s="80" t="str">
        <f>IFERROR(VLOOKUP(AE184,'Lookup Data'!A:D,3,),"")</f>
        <v>Finance</v>
      </c>
      <c r="AH184" s="53"/>
      <c r="AI184" s="56" t="s">
        <v>1026</v>
      </c>
      <c r="AJ184" s="80">
        <f>IFERROR(VLOOKUP(AI184,'Lookup Data'!A:D,2,),"")</f>
        <v>0</v>
      </c>
      <c r="AK184" s="80" t="str">
        <f>IFERROR(VLOOKUP(AI184,'Lookup Data'!A:D,3,),"")</f>
        <v>Finance</v>
      </c>
      <c r="AL184" s="53"/>
      <c r="AM184" s="56"/>
      <c r="AN184" s="53"/>
      <c r="AO184" s="53"/>
      <c r="AP184" s="53"/>
      <c r="AQ184" s="82" t="s">
        <v>1568</v>
      </c>
      <c r="AR184" s="56" t="s">
        <v>222</v>
      </c>
      <c r="AS184" s="56"/>
      <c r="AT184" s="56" t="s">
        <v>1569</v>
      </c>
      <c r="AU184" s="53"/>
      <c r="AV184" s="53"/>
      <c r="AW184" s="53"/>
      <c r="AX184" s="134" t="s">
        <v>1029</v>
      </c>
      <c r="AY184" s="53"/>
      <c r="AZ184" s="116" t="str">
        <f>IFERROR(IF(VLOOKUP(AX184,'Lookup Data'!I$2:K$29,3,TRUE)="","",VLOOKUP(AX184,'Lookup Data'!I$2:K$29,3,TRUE)),"")</f>
        <v>Tracy Hecht</v>
      </c>
      <c r="BA184" s="53"/>
      <c r="BB184" s="116" t="str">
        <f>IFERROR(IF(VLOOKUP(AX184,'Lookup Data'!I$2:L$29,4,TRUE)="","",VLOOKUP(AX184,'Lookup Data'!I$2:L$29,4,TRUE)),"")</f>
        <v>John Molson School of Business</v>
      </c>
      <c r="BC184" s="116" t="str">
        <f ca="1">IFERROR(VLOOKUP(BB184,'Lookup Data'!F$2:'Lookup Data'!F$6:G784,2,),"")</f>
        <v>Anne-Marie Croteau</v>
      </c>
      <c r="BD184" s="103">
        <f t="shared" si="2"/>
        <v>45740</v>
      </c>
      <c r="BE184" s="53"/>
    </row>
    <row r="185" spans="1:57" ht="15" customHeight="1">
      <c r="A185" s="159">
        <v>40157685</v>
      </c>
      <c r="B185" s="92" t="s">
        <v>1570</v>
      </c>
      <c r="C185" s="159" t="s">
        <v>1571</v>
      </c>
      <c r="D185" s="161" t="s">
        <v>70</v>
      </c>
      <c r="E185" s="163">
        <v>45748</v>
      </c>
      <c r="F185" s="162">
        <v>0.41666666666666669</v>
      </c>
      <c r="G185" s="12" t="s">
        <v>1005</v>
      </c>
      <c r="H185" s="56" t="s">
        <v>1572</v>
      </c>
      <c r="I185" s="80">
        <v>10164895</v>
      </c>
      <c r="J185" s="117" t="s">
        <v>1156</v>
      </c>
      <c r="K185" s="53"/>
      <c r="L185" s="56" t="s">
        <v>1110</v>
      </c>
      <c r="M185" s="80">
        <f>IFERROR(VLOOKUP(L185,'Lookup Data'!A:B,2,),"")</f>
        <v>10069752</v>
      </c>
      <c r="N185" s="53"/>
      <c r="O185" s="80" t="str">
        <f>IFERROR(VLOOKUP(L185,'Lookup Data'!A:D,3,FALSE),"")</f>
        <v>Biology</v>
      </c>
      <c r="P185" s="78"/>
      <c r="Q185" s="56"/>
      <c r="R185" s="53"/>
      <c r="S185" s="53"/>
      <c r="T185" s="53"/>
      <c r="U185" s="53"/>
      <c r="V185" s="54"/>
      <c r="W185" s="53"/>
      <c r="X185" s="53"/>
      <c r="Y185" s="53"/>
      <c r="Z185" s="53"/>
      <c r="AA185" s="56" t="s">
        <v>379</v>
      </c>
      <c r="AB185" s="80">
        <f>IFERROR(VLOOKUP(AA185,'Lookup Data'!A:B,2,),"")</f>
        <v>20942642</v>
      </c>
      <c r="AC185" s="81" t="str">
        <f>IFERROR(VLOOKUP(AA185,'Lookup Data'!A:D,3,),"")</f>
        <v>Chemistry and Biochemistry</v>
      </c>
      <c r="AD185" s="53"/>
      <c r="AE185" s="56" t="s">
        <v>381</v>
      </c>
      <c r="AF185" s="80">
        <f>IFERROR(VLOOKUP(AE185,'Lookup Data'!A:D,2,),"")</f>
        <v>10109792</v>
      </c>
      <c r="AG185" s="80" t="str">
        <f>IFERROR(VLOOKUP(AE185,'Lookup Data'!A:D,3,),"")</f>
        <v>Biology</v>
      </c>
      <c r="AH185" s="53"/>
      <c r="AI185" s="56" t="s">
        <v>72</v>
      </c>
      <c r="AJ185" s="80">
        <f>IFERROR(VLOOKUP(AI185,'Lookup Data'!A:D,2,),"")</f>
        <v>10114648</v>
      </c>
      <c r="AK185" s="80" t="str">
        <f>IFERROR(VLOOKUP(AI185,'Lookup Data'!A:D,3,),"")</f>
        <v>Biology</v>
      </c>
      <c r="AL185" s="53"/>
      <c r="AM185" s="56"/>
      <c r="AN185" s="53"/>
      <c r="AO185" s="53"/>
      <c r="AP185" s="53"/>
      <c r="AQ185" s="82" t="s">
        <v>1573</v>
      </c>
      <c r="AR185" s="56" t="s">
        <v>70</v>
      </c>
      <c r="AS185" s="56"/>
      <c r="AT185" s="56" t="s">
        <v>357</v>
      </c>
      <c r="AU185" s="53"/>
      <c r="AV185" s="53"/>
      <c r="AW185" s="53"/>
      <c r="AX185" s="134" t="s">
        <v>70</v>
      </c>
      <c r="AY185" s="53"/>
      <c r="AZ185" s="116" t="str">
        <f>IFERROR(IF(VLOOKUP(AX185,'Lookup Data'!I$2:K$29,3,TRUE)="","",VLOOKUP(AX185,'Lookup Data'!I$2:K$29,3,TRUE)),"")</f>
        <v>Robert Weladji</v>
      </c>
      <c r="BA185" s="53"/>
      <c r="BB185" s="116" t="str">
        <f>IFERROR(IF(VLOOKUP(AX185,'Lookup Data'!I$2:L$29,4,TRUE)="","",VLOOKUP(AX185,'Lookup Data'!I$2:L$29,4,TRUE)),"")</f>
        <v>Faculty of Arts and Science</v>
      </c>
      <c r="BC185" s="116" t="str">
        <f ca="1">IFERROR(VLOOKUP(BB185,'Lookup Data'!F$2:'Lookup Data'!F$6:G785,2,),"")</f>
        <v>Pascale Sicotte</v>
      </c>
      <c r="BD185" s="103">
        <f t="shared" si="2"/>
        <v>45741</v>
      </c>
      <c r="BE185" s="53"/>
    </row>
    <row r="186" spans="1:57" ht="15" customHeight="1">
      <c r="A186" s="97">
        <v>40107741</v>
      </c>
      <c r="B186" s="92" t="s">
        <v>1574</v>
      </c>
      <c r="C186" s="93" t="s">
        <v>1575</v>
      </c>
      <c r="D186" s="94" t="s">
        <v>424</v>
      </c>
      <c r="E186" s="65">
        <v>45757</v>
      </c>
      <c r="F186" s="68">
        <v>0.54166666666666663</v>
      </c>
      <c r="G186" s="59" t="s">
        <v>1576</v>
      </c>
      <c r="H186" s="56" t="s">
        <v>387</v>
      </c>
      <c r="I186" s="80">
        <f>IFERROR(VLOOKUP(H186,'Lookup Data'!A:D,2,FALSE),"")</f>
        <v>40182077</v>
      </c>
      <c r="J186" s="80" t="str">
        <f>IFERROR(VLOOKUP(H186,'Lookup Data'!A:D,3,FALSE),"")</f>
        <v>Information Systems Engineering</v>
      </c>
      <c r="K186" s="53"/>
      <c r="L186" s="56" t="s">
        <v>769</v>
      </c>
      <c r="M186" s="80">
        <f>IFERROR(VLOOKUP(L186,'Lookup Data'!A:B,2,),"")</f>
        <v>10194418</v>
      </c>
      <c r="N186" s="53"/>
      <c r="O186" s="80" t="str">
        <f>IFERROR(VLOOKUP(L186,'Lookup Data'!A:D,3,FALSE),"")</f>
        <v>Computer Science and Software Engineering</v>
      </c>
      <c r="P186" s="78"/>
      <c r="Q186" s="56"/>
      <c r="R186" s="53"/>
      <c r="S186" s="53"/>
      <c r="T186" s="53"/>
      <c r="U186" s="53"/>
      <c r="V186" s="54"/>
      <c r="W186" s="53"/>
      <c r="X186" s="53"/>
      <c r="Y186" s="53"/>
      <c r="Z186" s="53"/>
      <c r="AA186" s="56" t="s">
        <v>1577</v>
      </c>
      <c r="AB186" s="80" t="str">
        <f>IFERROR(VLOOKUP(AA186,'Lookup Data'!A:B,2,),"")</f>
        <v>10036889</v>
      </c>
      <c r="AC186" s="81" t="str">
        <f>IFERROR(VLOOKUP(AA186,'Lookup Data'!A:D,3,),"")</f>
        <v>Computer Science and Software Engineering</v>
      </c>
      <c r="AD186" s="53"/>
      <c r="AE186" s="56" t="s">
        <v>1578</v>
      </c>
      <c r="AF186" s="53"/>
      <c r="AG186" s="78" t="s">
        <v>1579</v>
      </c>
      <c r="AH186" s="53"/>
      <c r="AI186" s="56" t="s">
        <v>1550</v>
      </c>
      <c r="AJ186" s="80">
        <f>IFERROR(VLOOKUP(AI186,'Lookup Data'!A:D,2,),"")</f>
        <v>40155591</v>
      </c>
      <c r="AK186" s="80" t="str">
        <f>IFERROR(VLOOKUP(AI186,'Lookup Data'!A:D,3,),"")</f>
        <v>Computer Science and Software Engineering</v>
      </c>
      <c r="AL186" s="53"/>
      <c r="AM186" s="56"/>
      <c r="AN186" s="53"/>
      <c r="AO186" s="53"/>
      <c r="AP186" s="53"/>
      <c r="AQ186" s="82" t="s">
        <v>1096</v>
      </c>
      <c r="AR186" s="79" t="s">
        <v>878</v>
      </c>
      <c r="AS186" s="56"/>
      <c r="AT186" s="56" t="s">
        <v>1098</v>
      </c>
      <c r="AU186" s="53"/>
      <c r="AV186" s="53"/>
      <c r="AW186" s="53"/>
      <c r="AX186" s="134" t="s">
        <v>725</v>
      </c>
      <c r="AY186" s="53"/>
      <c r="AZ186" s="116" t="str">
        <f>IFERROR(IF(VLOOKUP(AX186,'Lookup Data'!I$2:K$29,3,TRUE)="","",VLOOKUP(AX186,'Lookup Data'!I$2:K$29,3,TRUE)),"")</f>
        <v xml:space="preserve">Sabine Bergler </v>
      </c>
      <c r="BA186" s="53"/>
      <c r="BB186" s="116" t="str">
        <f>IFERROR(IF(VLOOKUP(AX186,'Lookup Data'!I$2:L$29,4,TRUE)="","",VLOOKUP(AX186,'Lookup Data'!I$2:L$29,4,TRUE)),"")</f>
        <v>Gina Cody School of Engineering and Computer Science</v>
      </c>
      <c r="BC186" s="116" t="str">
        <f ca="1">IFERROR(VLOOKUP(BB186,'Lookup Data'!F$2:'Lookup Data'!F$6:G786,2,),"")</f>
        <v>Mourad Debbabi</v>
      </c>
      <c r="BD186" s="103">
        <f t="shared" si="2"/>
        <v>45750</v>
      </c>
      <c r="BE186" s="53"/>
    </row>
    <row r="187" spans="1:57" ht="15" customHeight="1">
      <c r="A187" s="53">
        <v>40085313</v>
      </c>
      <c r="B187" s="53" t="s">
        <v>1580</v>
      </c>
      <c r="C187" s="78" t="s">
        <v>1581</v>
      </c>
      <c r="D187" s="53" t="s">
        <v>1582</v>
      </c>
      <c r="E187" s="98">
        <v>45744</v>
      </c>
      <c r="F187" s="99">
        <v>0.375</v>
      </c>
      <c r="G187" s="12" t="s">
        <v>340</v>
      </c>
      <c r="H187" s="79" t="s">
        <v>835</v>
      </c>
      <c r="I187" s="80">
        <f>IFERROR(VLOOKUP(H187,'Lookup Data'!A:D,2,FALSE),"")</f>
        <v>26691072</v>
      </c>
      <c r="J187" s="80" t="str">
        <f>IFERROR(VLOOKUP(H187,'Lookup Data'!A:D,3,FALSE),"")</f>
        <v>Building, Civil and Environmental Engineering</v>
      </c>
      <c r="K187" s="53"/>
      <c r="L187" s="56" t="s">
        <v>1266</v>
      </c>
      <c r="M187" s="80">
        <f>IFERROR(VLOOKUP(L187,'Lookup Data'!A:B,2,),"")</f>
        <v>10127336</v>
      </c>
      <c r="N187" s="53"/>
      <c r="O187" s="80" t="str">
        <f>IFERROR(VLOOKUP(L187,'Lookup Data'!A:D,3,FALSE),"")</f>
        <v>Concordia Institute for Information and Systems Engineering</v>
      </c>
      <c r="P187" s="78"/>
      <c r="Q187" s="79" t="s">
        <v>641</v>
      </c>
      <c r="R187" s="80">
        <f>IFERROR(VLOOKUP(Q187,'Lookup Data'!A:D,2,FALSE),"")</f>
        <v>29034404</v>
      </c>
      <c r="S187" s="53"/>
      <c r="T187" s="80" t="str">
        <f>IFERROR(VLOOKUP(Q187,'Lookup Data'!A:D,3,FALSE),"")</f>
        <v>Concordia Institute for Information and Systems Engineering</v>
      </c>
      <c r="U187" s="53"/>
      <c r="V187" s="54"/>
      <c r="W187" s="53"/>
      <c r="X187" s="53"/>
      <c r="Y187" s="53"/>
      <c r="Z187" s="53"/>
      <c r="AA187" s="79" t="s">
        <v>1193</v>
      </c>
      <c r="AB187" s="80">
        <f>IFERROR(VLOOKUP(AA187,'Lookup Data'!A:B,2,),"")</f>
        <v>10122499</v>
      </c>
      <c r="AC187" s="81" t="str">
        <f>IFERROR(VLOOKUP(AA187,'Lookup Data'!A:D,3,),"")</f>
        <v>Electrical and Computer Engineering</v>
      </c>
      <c r="AD187" s="53"/>
      <c r="AE187" s="56" t="s">
        <v>168</v>
      </c>
      <c r="AF187" s="80" t="s">
        <v>1514</v>
      </c>
      <c r="AG187" s="80" t="str">
        <f>IFERROR(VLOOKUP(AE187,'Lookup Data'!A:D,3,),"")</f>
        <v>Concordia Institute for Information and Systems Engineering</v>
      </c>
      <c r="AH187" s="53"/>
      <c r="AI187" s="56" t="s">
        <v>155</v>
      </c>
      <c r="AJ187" s="80">
        <f>IFERROR(VLOOKUP(AI187,'Lookup Data'!A:D,2,),"")</f>
        <v>40043026</v>
      </c>
      <c r="AK187" s="80" t="str">
        <f>IFERROR(VLOOKUP(AI187,'Lookup Data'!A:D,3,),"")</f>
        <v>Concordia Institute for Information and Systems Engineering</v>
      </c>
      <c r="AL187" s="53"/>
      <c r="AM187" s="56"/>
      <c r="AN187" s="53"/>
      <c r="AO187" s="53"/>
      <c r="AP187" s="53"/>
      <c r="AQ187" s="82" t="s">
        <v>1583</v>
      </c>
      <c r="AR187" s="56" t="s">
        <v>252</v>
      </c>
      <c r="AS187" s="56"/>
      <c r="AT187" s="56" t="s">
        <v>1531</v>
      </c>
      <c r="AU187" s="53"/>
      <c r="AV187" s="53"/>
      <c r="AW187" s="53"/>
      <c r="AX187" s="134" t="s">
        <v>646</v>
      </c>
      <c r="AY187" s="53"/>
      <c r="AZ187" s="116" t="str">
        <f>IFERROR(IF(VLOOKUP(AX187,'Lookup Data'!I$2:K$29,3,TRUE)="","",VLOOKUP(AX187,'Lookup Data'!I$2:K$29,3,TRUE)),"")</f>
        <v>Farnoosh Naderkhani</v>
      </c>
      <c r="BA187" s="53"/>
      <c r="BB187" s="116" t="str">
        <f>IFERROR(IF(VLOOKUP(AX187,'Lookup Data'!I$2:L$29,4,TRUE)="","",VLOOKUP(AX187,'Lookup Data'!I$2:L$29,4,TRUE)),"")</f>
        <v>Gina Cody School of Engineering and Computer Science</v>
      </c>
      <c r="BC187" s="116" t="str">
        <f ca="1">IFERROR(VLOOKUP(BB187,'Lookup Data'!F$2:'Lookup Data'!F$6:G787,2,),"")</f>
        <v>Mourad Debbabi</v>
      </c>
      <c r="BD187" s="103">
        <f t="shared" si="2"/>
        <v>45737</v>
      </c>
      <c r="BE187" s="53"/>
    </row>
    <row r="188" spans="1:57" ht="15" customHeight="1">
      <c r="A188" s="90">
        <v>40228750</v>
      </c>
      <c r="B188" s="90" t="s">
        <v>1584</v>
      </c>
      <c r="C188" s="89" t="s">
        <v>1585</v>
      </c>
      <c r="D188" s="91" t="s">
        <v>85</v>
      </c>
      <c r="E188" s="18">
        <v>45758</v>
      </c>
      <c r="F188" s="19">
        <v>0.41666666666666669</v>
      </c>
      <c r="G188" s="15" t="s">
        <v>1094</v>
      </c>
      <c r="H188" s="79" t="s">
        <v>943</v>
      </c>
      <c r="I188" s="53"/>
      <c r="J188" s="78" t="s">
        <v>717</v>
      </c>
      <c r="K188" s="53"/>
      <c r="L188" s="56" t="s">
        <v>154</v>
      </c>
      <c r="M188" s="80">
        <f>IFERROR(VLOOKUP(L188,'Lookup Data'!A:B,2,),"")</f>
        <v>20990868</v>
      </c>
      <c r="N188" s="53"/>
      <c r="O188" s="80" t="str">
        <f>IFERROR(VLOOKUP(L188,'Lookup Data'!A:D,3,FALSE),"")</f>
        <v>Electrical and Computer Engineering</v>
      </c>
      <c r="P188" s="78"/>
      <c r="Q188" s="56"/>
      <c r="R188" s="80" t="str">
        <f>IFERROR(VLOOKUP(Q188,'Lookup Data'!A:D,2,FALSE),"")</f>
        <v/>
      </c>
      <c r="S188" s="53"/>
      <c r="T188" s="80" t="str">
        <f>IFERROR(VLOOKUP(Q188,'Lookup Data'!A:D,3,FALSE),"")</f>
        <v/>
      </c>
      <c r="U188" s="53"/>
      <c r="V188" s="54"/>
      <c r="W188" s="53"/>
      <c r="X188" s="53"/>
      <c r="Y188" s="53"/>
      <c r="Z188" s="53"/>
      <c r="AA188" s="56" t="s">
        <v>155</v>
      </c>
      <c r="AB188" s="80">
        <f>IFERROR(VLOOKUP(AA188,'Lookup Data'!A:B,2,),"")</f>
        <v>40043026</v>
      </c>
      <c r="AC188" s="81" t="str">
        <f>IFERROR(VLOOKUP(AA188,'Lookup Data'!A:D,3,),"")</f>
        <v>Concordia Institute for Information and Systems Engineering</v>
      </c>
      <c r="AD188" s="53"/>
      <c r="AE188" s="56" t="s">
        <v>629</v>
      </c>
      <c r="AF188" s="80">
        <f>IFERROR(VLOOKUP(AE188,'Lookup Data'!A:D,2,),"")</f>
        <v>10120449</v>
      </c>
      <c r="AG188" s="80" t="str">
        <f>IFERROR(VLOOKUP(AE188,'Lookup Data'!A:D,3,),"")</f>
        <v>Electrical and Computer Engineering</v>
      </c>
      <c r="AH188" s="53"/>
      <c r="AI188" s="56" t="s">
        <v>797</v>
      </c>
      <c r="AJ188" s="80">
        <f>IFERROR(VLOOKUP(AI188,'Lookup Data'!A:D,2,),"")</f>
        <v>23268594</v>
      </c>
      <c r="AK188" s="80" t="str">
        <f>IFERROR(VLOOKUP(AI188,'Lookup Data'!A:D,3,),"")</f>
        <v>Electrical and Computer Engineering</v>
      </c>
      <c r="AL188" s="53"/>
      <c r="AM188" s="56"/>
      <c r="AN188" s="53"/>
      <c r="AO188" s="53"/>
      <c r="AP188" s="53"/>
      <c r="AQ188" s="82" t="s">
        <v>1586</v>
      </c>
      <c r="AR188" s="79" t="s">
        <v>85</v>
      </c>
      <c r="AS188" s="56"/>
      <c r="AT188" s="56" t="s">
        <v>1587</v>
      </c>
      <c r="AU188" s="53"/>
      <c r="AV188" s="53"/>
      <c r="AW188" s="53"/>
      <c r="AX188" s="134" t="s">
        <v>85</v>
      </c>
      <c r="AY188" s="53"/>
      <c r="AZ188" s="116" t="str">
        <f>IFERROR(IF(VLOOKUP(AX188,'Lookup Data'!I$2:K$29,3,TRUE)="","",VLOOKUP(AX188,'Lookup Data'!I$2:K$29,3,TRUE)),"")</f>
        <v>Jun Cai</v>
      </c>
      <c r="BA188" s="53"/>
      <c r="BB188" s="116" t="str">
        <f>IFERROR(IF(VLOOKUP(AX188,'Lookup Data'!I$2:L$29,4,TRUE)="","",VLOOKUP(AX188,'Lookup Data'!I$2:L$29,4,TRUE)),"")</f>
        <v>Gina Cody School of Engineering and Computer Science</v>
      </c>
      <c r="BC188" s="116" t="str">
        <f ca="1">IFERROR(VLOOKUP(BB188,'Lookup Data'!F$2:'Lookup Data'!F$6:G788,2,),"")</f>
        <v>Mourad Debbabi</v>
      </c>
      <c r="BD188" s="103">
        <f t="shared" si="2"/>
        <v>45751</v>
      </c>
      <c r="BE188" s="53"/>
    </row>
    <row r="189" spans="1:57" ht="15" customHeight="1">
      <c r="A189" s="15">
        <v>40081889</v>
      </c>
      <c r="B189" s="15" t="s">
        <v>1588</v>
      </c>
      <c r="C189" s="16" t="s">
        <v>1589</v>
      </c>
      <c r="D189" s="17" t="s">
        <v>60</v>
      </c>
      <c r="E189" s="18">
        <v>45828</v>
      </c>
      <c r="F189" s="19">
        <v>0.45833333333333331</v>
      </c>
      <c r="G189" s="19" t="s">
        <v>1590</v>
      </c>
      <c r="H189" s="56" t="s">
        <v>587</v>
      </c>
      <c r="I189" s="80">
        <v>10164895</v>
      </c>
      <c r="J189" s="117" t="s">
        <v>1156</v>
      </c>
      <c r="K189" s="53"/>
      <c r="L189" s="56" t="s">
        <v>63</v>
      </c>
      <c r="M189" s="80">
        <f>IFERROR(VLOOKUP(L189,'Lookup Data'!A:B,2,),"")</f>
        <v>10119903</v>
      </c>
      <c r="N189" s="53"/>
      <c r="O189" s="80" t="str">
        <f>IFERROR(VLOOKUP(L189,'Lookup Data'!A:D,3,FALSE),"")</f>
        <v>Psychology</v>
      </c>
      <c r="P189" s="78"/>
      <c r="Q189" s="56"/>
      <c r="R189" s="80" t="str">
        <f>IFERROR(VLOOKUP(Q189,'Lookup Data'!A:D,2,FALSE),"")</f>
        <v/>
      </c>
      <c r="S189" s="53"/>
      <c r="T189" s="80" t="str">
        <f>IFERROR(VLOOKUP(Q189,'Lookup Data'!A:D,3,FALSE),"")</f>
        <v/>
      </c>
      <c r="U189" s="53"/>
      <c r="V189" s="54"/>
      <c r="W189" s="53"/>
      <c r="X189" s="53"/>
      <c r="Y189" s="53"/>
      <c r="Z189" s="53"/>
      <c r="AA189" s="56" t="s">
        <v>174</v>
      </c>
      <c r="AB189" s="80">
        <f>IFERROR(VLOOKUP(AA189,'Lookup Data'!A:B,2,),"")</f>
        <v>10211646</v>
      </c>
      <c r="AC189" s="81" t="str">
        <f>IFERROR(VLOOKUP(AA189,'Lookup Data'!A:D,3,),"")</f>
        <v>Psychology</v>
      </c>
      <c r="AD189" s="53"/>
      <c r="AE189" s="56" t="s">
        <v>88</v>
      </c>
      <c r="AF189" s="80">
        <f>IFERROR(VLOOKUP(AE189,'Lookup Data'!A:D,2,),"")</f>
        <v>23921905</v>
      </c>
      <c r="AG189" s="80" t="str">
        <f>IFERROR(VLOOKUP(AE189,'Lookup Data'!A:D,3,),"")</f>
        <v>Psychology</v>
      </c>
      <c r="AH189" s="53"/>
      <c r="AI189" s="56" t="s">
        <v>66</v>
      </c>
      <c r="AJ189" s="80">
        <f>IFERROR(VLOOKUP(AI189,'Lookup Data'!A:D,2,),"")</f>
        <v>20472611</v>
      </c>
      <c r="AK189" s="80" t="str">
        <f>IFERROR(VLOOKUP(AI189,'Lookup Data'!A:D,3,),"")</f>
        <v>Psychology</v>
      </c>
      <c r="AL189" s="53"/>
      <c r="AM189" s="56"/>
      <c r="AN189" s="53"/>
      <c r="AO189" s="53"/>
      <c r="AP189" s="53"/>
      <c r="AQ189" s="82" t="s">
        <v>1591</v>
      </c>
      <c r="AR189" s="79" t="s">
        <v>1592</v>
      </c>
      <c r="AS189" s="56"/>
      <c r="AT189" s="56" t="s">
        <v>1593</v>
      </c>
      <c r="AU189" s="53"/>
      <c r="AV189" s="53"/>
      <c r="AW189" s="53"/>
      <c r="AX189" s="134" t="s">
        <v>60</v>
      </c>
      <c r="AY189" s="53"/>
      <c r="AZ189" s="116" t="str">
        <f>IFERROR(IF(VLOOKUP(AX189,'Lookup Data'!I$2:K$29,3,TRUE)="","",VLOOKUP(AX189,'Lookup Data'!I$2:K$29,3,TRUE)),"")</f>
        <v>Andrew Chapman</v>
      </c>
      <c r="BA189" s="53"/>
      <c r="BB189" s="116" t="str">
        <f>IFERROR(IF(VLOOKUP(AX189,'Lookup Data'!I$2:L$29,4,TRUE)="","",VLOOKUP(AX189,'Lookup Data'!I$2:L$29,4,TRUE)),"")</f>
        <v>Faculty of Arts and Science</v>
      </c>
      <c r="BC189" s="116" t="str">
        <f ca="1">IFERROR(VLOOKUP(BB189,'Lookup Data'!F$2:'Lookup Data'!F$6:G789,2,),"")</f>
        <v>Pascale Sicotte</v>
      </c>
      <c r="BD189" s="103">
        <f t="shared" si="2"/>
        <v>45821</v>
      </c>
      <c r="BE189" s="53"/>
    </row>
    <row r="190" spans="1:57" ht="15" customHeight="1">
      <c r="A190" s="53">
        <v>40097974</v>
      </c>
      <c r="B190" s="53" t="s">
        <v>1594</v>
      </c>
      <c r="C190" s="78" t="s">
        <v>1595</v>
      </c>
      <c r="D190" s="53" t="s">
        <v>621</v>
      </c>
      <c r="E190" s="98">
        <v>45761</v>
      </c>
      <c r="F190" s="99">
        <v>0.625</v>
      </c>
      <c r="G190" s="164" t="s">
        <v>1596</v>
      </c>
      <c r="H190" s="56" t="s">
        <v>505</v>
      </c>
      <c r="I190" s="80"/>
      <c r="J190" s="80" t="str">
        <f>IFERROR(VLOOKUP(H190,'Lookup Data'!A:D,3,FALSE),"")</f>
        <v>Physics</v>
      </c>
      <c r="K190" s="53"/>
      <c r="L190" s="56" t="s">
        <v>1597</v>
      </c>
      <c r="M190" s="80"/>
      <c r="N190" s="53"/>
      <c r="O190" s="80" t="str">
        <f>IFERROR(VLOOKUP(L190,'Lookup Data'!A:D,3,FALSE),"")</f>
        <v>Physics</v>
      </c>
      <c r="P190" s="78"/>
      <c r="Q190" s="56"/>
      <c r="R190" s="80" t="str">
        <f>IFERROR(VLOOKUP(Q190,'Lookup Data'!A:D,2,FALSE),"")</f>
        <v/>
      </c>
      <c r="S190" s="53"/>
      <c r="T190" s="80" t="str">
        <f>IFERROR(VLOOKUP(Q190,'Lookup Data'!A:D,3,FALSE),"")</f>
        <v/>
      </c>
      <c r="U190" s="53"/>
      <c r="V190" s="54"/>
      <c r="W190" s="53"/>
      <c r="X190" s="53"/>
      <c r="Y190" s="53"/>
      <c r="Z190" s="53"/>
      <c r="AA190" s="56" t="s">
        <v>1598</v>
      </c>
      <c r="AB190" s="80"/>
      <c r="AC190" s="81" t="str">
        <f>IFERROR(VLOOKUP(AA190,'Lookup Data'!A:D,3,),"")</f>
        <v>Mathematics and Statistics</v>
      </c>
      <c r="AD190" s="53"/>
      <c r="AE190" s="56" t="s">
        <v>1599</v>
      </c>
      <c r="AF190" s="80"/>
      <c r="AG190" s="80" t="str">
        <f>IFERROR(VLOOKUP(AE190,'Lookup Data'!A:D,3,),"")</f>
        <v>Physics</v>
      </c>
      <c r="AH190" s="53"/>
      <c r="AI190" s="56" t="s">
        <v>1600</v>
      </c>
      <c r="AJ190" s="80"/>
      <c r="AK190" s="80" t="str">
        <f>IFERROR(VLOOKUP(AI190,'Lookup Data'!A:D,3,),"")</f>
        <v>Physics</v>
      </c>
      <c r="AL190" s="53"/>
      <c r="AM190" s="56"/>
      <c r="AN190" s="53"/>
      <c r="AO190" s="53"/>
      <c r="AP190" s="53"/>
      <c r="AQ190" s="82" t="s">
        <v>1601</v>
      </c>
      <c r="AR190" s="56" t="s">
        <v>1602</v>
      </c>
      <c r="AS190" s="56"/>
      <c r="AT190" s="56" t="s">
        <v>1603</v>
      </c>
      <c r="AU190" s="53"/>
      <c r="AV190" s="53"/>
      <c r="AW190" s="53"/>
      <c r="AX190" s="134" t="s">
        <v>621</v>
      </c>
      <c r="AY190" s="53"/>
      <c r="AZ190" s="116" t="str">
        <f>IFERROR(IF(VLOOKUP(AX190,'Lookup Data'!I$2:K$29,3,TRUE)="","",VLOOKUP(AX190,'Lookup Data'!I$2:K$29,3,TRUE)),"")</f>
        <v xml:space="preserve">Saurabh Maiti </v>
      </c>
      <c r="BA190" s="53"/>
      <c r="BB190" s="116" t="str">
        <f>IFERROR(IF(VLOOKUP(AX190,'Lookup Data'!I$2:L$29,4,TRUE)="","",VLOOKUP(AX190,'Lookup Data'!I$2:L$29,4,TRUE)),"")</f>
        <v>Faculty of Arts and Science</v>
      </c>
      <c r="BC190" s="116" t="str">
        <f ca="1">IFERROR(VLOOKUP(BB190,'Lookup Data'!F$2:'Lookup Data'!F$6:G790,2,),"")</f>
        <v>Pascale Sicotte</v>
      </c>
      <c r="BD190" s="103">
        <f t="shared" ref="BD190:BD206" si="3">(E190-7)</f>
        <v>45754</v>
      </c>
      <c r="BE190" s="53"/>
    </row>
    <row r="191" spans="1:57" ht="15" customHeight="1">
      <c r="A191" s="90">
        <v>24736311</v>
      </c>
      <c r="B191" s="90" t="s">
        <v>1604</v>
      </c>
      <c r="C191" s="89" t="s">
        <v>1605</v>
      </c>
      <c r="D191" s="91" t="s">
        <v>356</v>
      </c>
      <c r="E191" s="18">
        <v>45761</v>
      </c>
      <c r="F191" s="19">
        <v>0.54166666666666663</v>
      </c>
      <c r="G191" s="15" t="s">
        <v>360</v>
      </c>
      <c r="H191" s="56" t="s">
        <v>361</v>
      </c>
      <c r="I191" s="80">
        <f>IFERROR(VLOOKUP(H191,'Lookup Data'!A:D,2,FALSE),"")</f>
        <v>10128176</v>
      </c>
      <c r="J191" s="80" t="str">
        <f>IFERROR(VLOOKUP(H191,'Lookup Data'!A:D,3,FALSE),"")</f>
        <v>Education</v>
      </c>
      <c r="K191" s="53"/>
      <c r="L191" s="56" t="s">
        <v>1606</v>
      </c>
      <c r="M191" s="80">
        <f>IFERROR(VLOOKUP(L191,'Lookup Data'!A:B,2,),"")</f>
        <v>10150243</v>
      </c>
      <c r="N191" s="53"/>
      <c r="O191" s="80" t="str">
        <f>IFERROR(VLOOKUP(L191,'Lookup Data'!A:D,3,FALSE),"")</f>
        <v>Education</v>
      </c>
      <c r="P191" s="78"/>
      <c r="Q191" s="56"/>
      <c r="R191" s="80" t="str">
        <f>IFERROR(VLOOKUP(Q191,'Lookup Data'!A:D,2,FALSE),"")</f>
        <v/>
      </c>
      <c r="S191" s="53"/>
      <c r="T191" s="80" t="str">
        <f>IFERROR(VLOOKUP(Q191,'Lookup Data'!A:D,3,FALSE),"")</f>
        <v/>
      </c>
      <c r="U191" s="53"/>
      <c r="V191" s="54"/>
      <c r="W191" s="53"/>
      <c r="X191" s="53"/>
      <c r="Y191" s="53"/>
      <c r="Z191" s="53"/>
      <c r="AA191" s="56" t="s">
        <v>1607</v>
      </c>
      <c r="AB191" s="80">
        <f>IFERROR(VLOOKUP(AA191,'Lookup Data'!A:B,2,),"")</f>
        <v>10159007</v>
      </c>
      <c r="AC191" s="81" t="str">
        <f>IFERROR(VLOOKUP(AA191,'Lookup Data'!A:D,3,),"")</f>
        <v>English</v>
      </c>
      <c r="AD191" s="53"/>
      <c r="AE191" s="56" t="s">
        <v>192</v>
      </c>
      <c r="AF191" s="80">
        <f>IFERROR(VLOOKUP(AE191,'Lookup Data'!A:D,2,),"")</f>
        <v>20170526</v>
      </c>
      <c r="AG191" s="80" t="str">
        <f>IFERROR(VLOOKUP(AE191,'Lookup Data'!A:D,3,),"")</f>
        <v>Sociology and Anthropology</v>
      </c>
      <c r="AH191" s="53"/>
      <c r="AI191" s="56" t="s">
        <v>758</v>
      </c>
      <c r="AJ191" s="80">
        <f>IFERROR(VLOOKUP(AI191,'Lookup Data'!A:D,2,),"")</f>
        <v>23030954</v>
      </c>
      <c r="AK191" s="80" t="s">
        <v>321</v>
      </c>
      <c r="AL191" s="53"/>
      <c r="AM191" s="56"/>
      <c r="AN191" s="53"/>
      <c r="AO191" s="53"/>
      <c r="AP191" s="53"/>
      <c r="AQ191" s="82" t="s">
        <v>1608</v>
      </c>
      <c r="AR191" s="79" t="s">
        <v>1609</v>
      </c>
      <c r="AS191" s="56"/>
      <c r="AT191" s="56" t="s">
        <v>664</v>
      </c>
      <c r="AU191" s="53"/>
      <c r="AV191" s="53"/>
      <c r="AW191" s="53"/>
      <c r="AX191" s="134" t="s">
        <v>321</v>
      </c>
      <c r="AY191" s="53"/>
      <c r="AZ191" s="116" t="str">
        <f>IFERROR(IF(VLOOKUP(AX191,'Lookup Data'!I$2:K$29,3,TRUE)="","",VLOOKUP(AX191,'Lookup Data'!I$2:K$29,3,TRUE)),"")</f>
        <v>Walcir Cardoso</v>
      </c>
      <c r="BA191" s="53"/>
      <c r="BB191" s="116" t="str">
        <f>IFERROR(IF(VLOOKUP(AX191,'Lookup Data'!I$2:L$29,4,TRUE)="","",VLOOKUP(AX191,'Lookup Data'!I$2:L$29,4,TRUE)),"")</f>
        <v>Faculty of Arts and Science</v>
      </c>
      <c r="BC191" s="116" t="str">
        <f ca="1">IFERROR(VLOOKUP(BB191,'Lookup Data'!F$2:'Lookup Data'!F$6:G791,2,),"")</f>
        <v>Pascale Sicotte</v>
      </c>
      <c r="BD191" s="103">
        <f t="shared" si="3"/>
        <v>45754</v>
      </c>
      <c r="BE191" s="53"/>
    </row>
    <row r="192" spans="1:57" ht="15" customHeight="1">
      <c r="A192" s="53">
        <v>40201215</v>
      </c>
      <c r="B192" s="59" t="s">
        <v>1610</v>
      </c>
      <c r="C192" s="59" t="s">
        <v>1611</v>
      </c>
      <c r="D192" s="59" t="s">
        <v>190</v>
      </c>
      <c r="E192" s="18">
        <v>45761</v>
      </c>
      <c r="F192" s="68">
        <v>0.375</v>
      </c>
      <c r="G192" s="59" t="s">
        <v>883</v>
      </c>
      <c r="H192" s="56" t="s">
        <v>192</v>
      </c>
      <c r="I192" s="80">
        <f>IFERROR(VLOOKUP(H192,'Lookup Data'!A:D,2,FALSE),"")</f>
        <v>20170526</v>
      </c>
      <c r="J192" s="80" t="str">
        <f>IFERROR(VLOOKUP(H192,'Lookup Data'!A:D,3,FALSE),"")</f>
        <v>Sociology and Anthropology</v>
      </c>
      <c r="K192" s="53"/>
      <c r="L192" s="154" t="s">
        <v>1606</v>
      </c>
      <c r="M192" s="80">
        <f>IFERROR(VLOOKUP(L192,'Lookup Data'!A:B,2,),"")</f>
        <v>10150243</v>
      </c>
      <c r="N192" s="53"/>
      <c r="O192" s="80" t="str">
        <f>IFERROR(VLOOKUP(L192,'Lookup Data'!A:D,3,FALSE),"")</f>
        <v>Education</v>
      </c>
      <c r="P192" s="78"/>
      <c r="Q192" s="56" t="s">
        <v>353</v>
      </c>
      <c r="R192" s="80">
        <f>IFERROR(VLOOKUP(Q192,'Lookup Data'!A:D,2,FALSE),"")</f>
        <v>21673831</v>
      </c>
      <c r="S192" s="53"/>
      <c r="T192" s="80" t="str">
        <f>IFERROR(VLOOKUP(Q192,'Lookup Data'!A:D,3,FALSE),"")</f>
        <v>Design and Computation Arts</v>
      </c>
      <c r="U192" s="53"/>
      <c r="V192" s="54"/>
      <c r="W192" s="53"/>
      <c r="X192" s="53"/>
      <c r="Y192" s="53"/>
      <c r="Z192" s="53"/>
      <c r="AA192" s="56" t="s">
        <v>1218</v>
      </c>
      <c r="AB192" s="80">
        <f>IFERROR(VLOOKUP(AA192,'Lookup Data'!A:B,2,),"")</f>
        <v>20473421</v>
      </c>
      <c r="AC192" s="81" t="str">
        <f>IFERROR(VLOOKUP(AA192,'Lookup Data'!A:D,3,),"")</f>
        <v>Sociology and Anthropology</v>
      </c>
      <c r="AD192" s="53"/>
      <c r="AE192" s="56" t="s">
        <v>628</v>
      </c>
      <c r="AF192" s="80">
        <f>IFERROR(VLOOKUP(AE192,'Lookup Data'!A:D,2,),"")</f>
        <v>26608930</v>
      </c>
      <c r="AG192" s="80" t="str">
        <f>IFERROR(VLOOKUP(AE192,'Lookup Data'!A:D,3,),"")</f>
        <v>Building, Civil and Environmental Engineering</v>
      </c>
      <c r="AH192" s="53"/>
      <c r="AI192" s="56" t="s">
        <v>1612</v>
      </c>
      <c r="AJ192" s="80"/>
      <c r="AK192" s="80" t="str">
        <f>IFERROR(VLOOKUP(AI192,'Lookup Data'!A:D,3,),"")</f>
        <v/>
      </c>
      <c r="AL192" s="53"/>
      <c r="AM192" s="56"/>
      <c r="AN192" s="53"/>
      <c r="AO192" s="53"/>
      <c r="AP192" s="53"/>
      <c r="AQ192" s="82" t="s">
        <v>1613</v>
      </c>
      <c r="AR192" s="56" t="s">
        <v>1614</v>
      </c>
      <c r="AS192" s="56"/>
      <c r="AT192" s="56" t="s">
        <v>1257</v>
      </c>
      <c r="AU192" s="53"/>
      <c r="AV192" s="53"/>
      <c r="AW192" s="53"/>
      <c r="AX192" s="134" t="s">
        <v>190</v>
      </c>
      <c r="AY192" s="53"/>
      <c r="AZ192" s="116" t="str">
        <f>IFERROR(IF(VLOOKUP(AX192,'Lookup Data'!I$2:K$29,3,TRUE)="","",VLOOKUP(AX192,'Lookup Data'!I$2:K$29,3,TRUE)),"")</f>
        <v>Felice Yuen</v>
      </c>
      <c r="BA192" s="53"/>
      <c r="BB192" s="116" t="str">
        <f>IFERROR(IF(VLOOKUP(AX192,'Lookup Data'!I$2:L$29,4,TRUE)="","",VLOOKUP(AX192,'Lookup Data'!I$2:L$29,4,TRUE)),"")</f>
        <v>School of Graduate Studies</v>
      </c>
      <c r="BC192" s="116" t="str">
        <f ca="1">IFERROR(VLOOKUP(BB192,'Lookup Data'!F$2:'Lookup Data'!F$6:G792,2,),"")</f>
        <v>Effrosyni Diamantoudi</v>
      </c>
      <c r="BD192" s="103">
        <f t="shared" si="3"/>
        <v>45754</v>
      </c>
      <c r="BE192" s="53"/>
    </row>
    <row r="193" spans="1:57" ht="15" customHeight="1">
      <c r="A193" s="53">
        <v>40115452</v>
      </c>
      <c r="B193" s="59" t="s">
        <v>1615</v>
      </c>
      <c r="C193" s="59" t="s">
        <v>1616</v>
      </c>
      <c r="D193" s="59" t="s">
        <v>60</v>
      </c>
      <c r="E193" s="18">
        <v>45761</v>
      </c>
      <c r="F193" s="68">
        <v>0.54166666666666663</v>
      </c>
      <c r="G193" s="59" t="s">
        <v>1617</v>
      </c>
      <c r="H193" s="56" t="s">
        <v>419</v>
      </c>
      <c r="I193" s="80">
        <f>IFERROR(VLOOKUP(H193,'Lookup Data'!A:D,2,FALSE),"")</f>
        <v>10132180</v>
      </c>
      <c r="J193" s="80" t="str">
        <f>IFERROR(VLOOKUP(H193,'Lookup Data'!A:D,3,FALSE),"")</f>
        <v>Psychology</v>
      </c>
      <c r="K193" s="53"/>
      <c r="L193" s="56" t="s">
        <v>175</v>
      </c>
      <c r="M193" s="80">
        <f>IFERROR(VLOOKUP(L193,'Lookup Data'!A:B,2,),"")</f>
        <v>10030708</v>
      </c>
      <c r="N193" s="53"/>
      <c r="O193" s="80" t="str">
        <f>IFERROR(VLOOKUP(L193,'Lookup Data'!A:D,3,FALSE),"")</f>
        <v>Psychology</v>
      </c>
      <c r="P193" s="78"/>
      <c r="Q193" s="56"/>
      <c r="R193" s="80" t="str">
        <f>IFERROR(VLOOKUP(Q193,'Lookup Data'!A:D,2,FALSE),"")</f>
        <v/>
      </c>
      <c r="S193" s="53"/>
      <c r="T193" s="80" t="str">
        <f>IFERROR(VLOOKUP(Q193,'Lookup Data'!A:D,3,FALSE),"")</f>
        <v/>
      </c>
      <c r="U193" s="53"/>
      <c r="V193" s="54"/>
      <c r="W193" s="53"/>
      <c r="X193" s="53"/>
      <c r="Y193" s="53"/>
      <c r="Z193" s="53"/>
      <c r="AA193" s="56" t="s">
        <v>1371</v>
      </c>
      <c r="AB193" s="80">
        <f>IFERROR(VLOOKUP(AA193,'Lookup Data'!A:B,2,),"")</f>
        <v>10145687</v>
      </c>
      <c r="AC193" s="81" t="str">
        <f>IFERROR(VLOOKUP(AA193,'Lookup Data'!A:D,3,),"")</f>
        <v>Education</v>
      </c>
      <c r="AD193" s="53"/>
      <c r="AE193" s="56" t="s">
        <v>90</v>
      </c>
      <c r="AF193" s="53"/>
      <c r="AG193" s="80" t="str">
        <f>IFERROR(VLOOKUP(AE193,'Lookup Data'!A:D,3,),"")</f>
        <v>Psychology</v>
      </c>
      <c r="AH193" s="53"/>
      <c r="AI193" s="56" t="s">
        <v>200</v>
      </c>
      <c r="AJ193" s="80">
        <f>IFERROR(VLOOKUP(AI193,'Lookup Data'!A:D,2,),"")</f>
        <v>10164374</v>
      </c>
      <c r="AK193" s="80" t="str">
        <f>IFERROR(VLOOKUP(AI193,'Lookup Data'!A:D,3,),"")</f>
        <v>Psychology</v>
      </c>
      <c r="AL193" s="53"/>
      <c r="AM193" s="56"/>
      <c r="AN193" s="53"/>
      <c r="AO193" s="53"/>
      <c r="AP193" s="53"/>
      <c r="AQ193" s="82" t="s">
        <v>177</v>
      </c>
      <c r="AR193" s="56" t="s">
        <v>60</v>
      </c>
      <c r="AS193" s="56"/>
      <c r="AT193" s="56" t="s">
        <v>783</v>
      </c>
      <c r="AU193" s="53"/>
      <c r="AV193" s="53"/>
      <c r="AW193" s="53"/>
      <c r="AX193" s="134" t="s">
        <v>60</v>
      </c>
      <c r="AY193" s="53"/>
      <c r="AZ193" s="116" t="str">
        <f>IFERROR(IF(VLOOKUP(AX193,'Lookup Data'!I$2:K$29,3,TRUE)="","",VLOOKUP(AX193,'Lookup Data'!I$2:K$29,3,TRUE)),"")</f>
        <v>Andrew Chapman</v>
      </c>
      <c r="BA193" s="53"/>
      <c r="BB193" s="116" t="str">
        <f>IFERROR(IF(VLOOKUP(AX193,'Lookup Data'!I$2:L$29,4,TRUE)="","",VLOOKUP(AX193,'Lookup Data'!I$2:L$29,4,TRUE)),"")</f>
        <v>Faculty of Arts and Science</v>
      </c>
      <c r="BC193" s="116" t="str">
        <f ca="1">IFERROR(VLOOKUP(BB193,'Lookup Data'!F$2:'Lookup Data'!F$6:G793,2,),"")</f>
        <v>Pascale Sicotte</v>
      </c>
      <c r="BD193" s="103">
        <f t="shared" si="3"/>
        <v>45754</v>
      </c>
      <c r="BE193" s="53"/>
    </row>
    <row r="194" spans="1:57" ht="15" customHeight="1">
      <c r="A194" s="53">
        <v>40168596</v>
      </c>
      <c r="B194" s="59" t="s">
        <v>1618</v>
      </c>
      <c r="C194" s="59" t="s">
        <v>1619</v>
      </c>
      <c r="D194" s="59" t="s">
        <v>514</v>
      </c>
      <c r="E194" s="18">
        <v>45763</v>
      </c>
      <c r="F194" s="68">
        <v>0.41666666666666669</v>
      </c>
      <c r="G194" s="59" t="s">
        <v>1620</v>
      </c>
      <c r="H194" s="56" t="s">
        <v>751</v>
      </c>
      <c r="I194" s="80">
        <f>IFERROR(VLOOKUP(H194,'Lookup Data'!A:D,2,FALSE),"")</f>
        <v>0</v>
      </c>
      <c r="J194" s="80" t="str">
        <f>IFERROR(VLOOKUP(H194,'Lookup Data'!A:D,3,FALSE),"")</f>
        <v>Mechanical, Industrial and Aerospace Engineering</v>
      </c>
      <c r="K194" s="53"/>
      <c r="L194" s="56" t="s">
        <v>630</v>
      </c>
      <c r="M194" s="80">
        <f>IFERROR(VLOOKUP(L194,'Lookup Data'!A:B,2,),"")</f>
        <v>10204046</v>
      </c>
      <c r="N194" s="53"/>
      <c r="O194" s="80" t="str">
        <f>IFERROR(VLOOKUP(L194,'Lookup Data'!A:D,3,FALSE),"")</f>
        <v>Building, Civil and Environmental Engineering</v>
      </c>
      <c r="P194" s="78"/>
      <c r="Q194" s="56"/>
      <c r="R194" s="80" t="str">
        <f>IFERROR(VLOOKUP(Q194,'Lookup Data'!A:D,2,FALSE),"")</f>
        <v/>
      </c>
      <c r="S194" s="53"/>
      <c r="T194" s="80" t="str">
        <f>IFERROR(VLOOKUP(Q194,'Lookup Data'!A:D,3,FALSE),"")</f>
        <v/>
      </c>
      <c r="U194" s="53"/>
      <c r="V194" s="54"/>
      <c r="W194" s="53"/>
      <c r="X194" s="53"/>
      <c r="Y194" s="53"/>
      <c r="Z194" s="53"/>
      <c r="AA194" s="56" t="s">
        <v>1621</v>
      </c>
      <c r="AB194" s="80" t="str">
        <f>IFERROR(VLOOKUP(AA194,'Lookup Data'!A:B,2,),"")</f>
        <v/>
      </c>
      <c r="AC194" s="81" t="str">
        <f>IFERROR(VLOOKUP(AA194,'Lookup Data'!A:D,3,),"")</f>
        <v/>
      </c>
      <c r="AD194" s="53"/>
      <c r="AE194" s="56" t="s">
        <v>616</v>
      </c>
      <c r="AF194" s="53"/>
      <c r="AG194" s="80" t="str">
        <f>IFERROR(VLOOKUP(AE194,'Lookup Data'!A:D,3,),"")</f>
        <v>Building, Civil and Environmental Engineering</v>
      </c>
      <c r="AH194" s="53"/>
      <c r="AI194" s="56" t="s">
        <v>628</v>
      </c>
      <c r="AJ194" s="80">
        <f>IFERROR(VLOOKUP(AI194,'Lookup Data'!A:D,2,),"")</f>
        <v>26608930</v>
      </c>
      <c r="AK194" s="80" t="str">
        <f>IFERROR(VLOOKUP(AI194,'Lookup Data'!A:D,3,),"")</f>
        <v>Building, Civil and Environmental Engineering</v>
      </c>
      <c r="AL194" s="53"/>
      <c r="AM194" s="56"/>
      <c r="AN194" s="53"/>
      <c r="AO194" s="53"/>
      <c r="AP194" s="53"/>
      <c r="AQ194" s="82" t="s">
        <v>1622</v>
      </c>
      <c r="AR194" s="56" t="s">
        <v>1623</v>
      </c>
      <c r="AS194" s="56"/>
      <c r="AT194" s="56" t="s">
        <v>1624</v>
      </c>
      <c r="AU194" s="53"/>
      <c r="AV194" s="53"/>
      <c r="AW194" s="53"/>
      <c r="AX194" s="134" t="s">
        <v>677</v>
      </c>
      <c r="AY194" s="53"/>
      <c r="AZ194" s="116" t="str">
        <f>IFERROR(IF(VLOOKUP(AX194,'Lookup Data'!I$2:K$29,3,TRUE)="","",VLOOKUP(AX194,'Lookup Data'!I$2:K$29,3,TRUE)),"")</f>
        <v>Mohamed Ouf</v>
      </c>
      <c r="BA194" s="53"/>
      <c r="BB194" s="116" t="str">
        <f>IFERROR(IF(VLOOKUP(AX194,'Lookup Data'!I$2:L$29,4,TRUE)="","",VLOOKUP(AX194,'Lookup Data'!I$2:L$29,4,TRUE)),"")</f>
        <v>Gina Cody School of Engineering and Computer Science</v>
      </c>
      <c r="BC194" s="116" t="str">
        <f ca="1">IFERROR(VLOOKUP(BB194,'Lookup Data'!F$2:'Lookup Data'!F$6:G794,2,),"")</f>
        <v>Mourad Debbabi</v>
      </c>
      <c r="BD194" s="103">
        <f t="shared" si="3"/>
        <v>45756</v>
      </c>
      <c r="BE194" s="53"/>
    </row>
    <row r="195" spans="1:57" ht="15" customHeight="1">
      <c r="A195" s="53">
        <v>23575756</v>
      </c>
      <c r="B195" s="59" t="s">
        <v>1625</v>
      </c>
      <c r="C195" s="59" t="s">
        <v>1626</v>
      </c>
      <c r="D195" s="59" t="s">
        <v>123</v>
      </c>
      <c r="E195" s="18">
        <v>45803</v>
      </c>
      <c r="F195" s="68">
        <v>0.54166666666666663</v>
      </c>
      <c r="G195" s="59" t="s">
        <v>1627</v>
      </c>
      <c r="H195" s="56" t="s">
        <v>210</v>
      </c>
      <c r="I195" s="80">
        <f>IFERROR(VLOOKUP(H195,'Lookup Data'!A:D,2,FALSE),"")</f>
        <v>10148795</v>
      </c>
      <c r="J195" s="80" t="str">
        <f>IFERROR(VLOOKUP(H195,'Lookup Data'!A:D,3,FALSE),"")</f>
        <v>Art History</v>
      </c>
      <c r="K195" s="53"/>
      <c r="L195" s="56" t="s">
        <v>211</v>
      </c>
      <c r="M195" s="80" t="str">
        <f>IFERROR(VLOOKUP(L195,'Lookup Data'!A:B,2,),"")</f>
        <v>10029300</v>
      </c>
      <c r="N195" s="53"/>
      <c r="O195" s="80" t="str">
        <f>IFERROR(VLOOKUP(L195,'Lookup Data'!A:D,3,FALSE),"")</f>
        <v>Art Education</v>
      </c>
      <c r="P195" s="78"/>
      <c r="Q195" s="56"/>
      <c r="R195" s="80" t="str">
        <f>IFERROR(VLOOKUP(Q195,'Lookup Data'!A:D,2,FALSE),"")</f>
        <v/>
      </c>
      <c r="S195" s="53"/>
      <c r="T195" s="80" t="str">
        <f>IFERROR(VLOOKUP(Q195,'Lookup Data'!A:D,3,FALSE),"")</f>
        <v/>
      </c>
      <c r="U195" s="53"/>
      <c r="V195" s="54"/>
      <c r="W195" s="53"/>
      <c r="X195" s="53"/>
      <c r="Y195" s="53"/>
      <c r="Z195" s="53"/>
      <c r="AA195" s="56" t="s">
        <v>1499</v>
      </c>
      <c r="AB195" s="80">
        <f>IFERROR(VLOOKUP(AA195,'Lookup Data'!A:B,2,),"")</f>
        <v>10138589</v>
      </c>
      <c r="AC195" s="81" t="str">
        <f>IFERROR(VLOOKUP(AA195,'Lookup Data'!A:D,3,),"")</f>
        <v>Music</v>
      </c>
      <c r="AD195" s="53"/>
      <c r="AE195" s="56" t="s">
        <v>128</v>
      </c>
      <c r="AF195" s="53"/>
      <c r="AG195" s="80" t="str">
        <f>IFERROR(VLOOKUP(AE195,'Lookup Data'!A:D,3,),"")</f>
        <v>Art Education - McGill</v>
      </c>
      <c r="AH195" s="53"/>
      <c r="AI195" s="56" t="s">
        <v>212</v>
      </c>
      <c r="AJ195" s="53"/>
      <c r="AK195" s="80" t="str">
        <f>IFERROR(VLOOKUP(AI195,'Lookup Data'!A:D,3,),"")</f>
        <v>Art Education</v>
      </c>
      <c r="AL195" s="53"/>
      <c r="AM195" s="56"/>
      <c r="AN195" s="53"/>
      <c r="AO195" s="53"/>
      <c r="AP195" s="53"/>
      <c r="AQ195" s="82" t="s">
        <v>1628</v>
      </c>
      <c r="AR195" s="56" t="s">
        <v>123</v>
      </c>
      <c r="AS195" s="56"/>
      <c r="AT195" s="56" t="s">
        <v>1470</v>
      </c>
      <c r="AU195" s="53"/>
      <c r="AV195" s="53"/>
      <c r="AW195" s="53"/>
      <c r="AX195" s="134" t="s">
        <v>123</v>
      </c>
      <c r="AY195" s="53"/>
      <c r="AZ195" s="116" t="str">
        <f>IFERROR(IF(VLOOKUP(AX195,'Lookup Data'!I$2:K$29,3,TRUE)="","",VLOOKUP(AX195,'Lookup Data'!I$2:K$29,3,TRUE)),"")</f>
        <v>Juan Carlos Castro</v>
      </c>
      <c r="BA195" s="53"/>
      <c r="BB195" s="116" t="str">
        <f>IFERROR(IF(VLOOKUP(AX195,'Lookup Data'!I$2:L$29,4,TRUE)="","",VLOOKUP(AX195,'Lookup Data'!I$2:L$29,4,TRUE)),"")</f>
        <v>Faculty of Fine Arts</v>
      </c>
      <c r="BC195" s="116" t="str">
        <f ca="1">IFERROR(VLOOKUP(BB195,'Lookup Data'!F$2:'Lookup Data'!F$6:G795,2,),"")</f>
        <v>Annie Gérin</v>
      </c>
      <c r="BD195" s="103">
        <f t="shared" si="3"/>
        <v>45796</v>
      </c>
      <c r="BE195" s="53"/>
    </row>
    <row r="196" spans="1:57" ht="15" customHeight="1">
      <c r="A196" s="53">
        <v>40187210</v>
      </c>
      <c r="B196" s="165" t="s">
        <v>1629</v>
      </c>
      <c r="C196" s="59" t="s">
        <v>1630</v>
      </c>
      <c r="D196" s="59" t="s">
        <v>141</v>
      </c>
      <c r="E196" s="100">
        <v>45758</v>
      </c>
      <c r="F196" s="68">
        <v>0.41666666666666669</v>
      </c>
      <c r="G196" s="59" t="s">
        <v>1631</v>
      </c>
      <c r="H196" s="56" t="s">
        <v>1632</v>
      </c>
      <c r="I196" s="80" t="str">
        <f>IFERROR(VLOOKUP(H196,'Lookup Data'!A:D,2,FALSE),"")</f>
        <v/>
      </c>
      <c r="J196" s="80" t="str">
        <f>IFERROR(VLOOKUP(H196,'Lookup Data'!A:D,3,FALSE),"")</f>
        <v/>
      </c>
      <c r="K196" s="53"/>
      <c r="L196" s="56" t="s">
        <v>547</v>
      </c>
      <c r="M196" s="53"/>
      <c r="N196" s="53"/>
      <c r="O196" s="80" t="str">
        <f>IFERROR(VLOOKUP(L196,'Lookup Data'!A:D,3,FALSE),"")</f>
        <v>Building, Civil and Environmental Engineering</v>
      </c>
      <c r="P196" s="78"/>
      <c r="Q196" s="56"/>
      <c r="R196" s="80" t="str">
        <f>IFERROR(VLOOKUP(Q196,'Lookup Data'!A:D,2,FALSE),"")</f>
        <v/>
      </c>
      <c r="S196" s="53"/>
      <c r="T196" s="53"/>
      <c r="U196" s="53"/>
      <c r="V196" s="54"/>
      <c r="W196" s="53"/>
      <c r="X196" s="53"/>
      <c r="Y196" s="53"/>
      <c r="Z196" s="53"/>
      <c r="AA196" s="56" t="s">
        <v>548</v>
      </c>
      <c r="AB196" s="53"/>
      <c r="AC196" s="81" t="str">
        <f>IFERROR(VLOOKUP(AA196,'Lookup Data'!A:D,3,),"")</f>
        <v>Concordia Institute for Information and Systems Engineering</v>
      </c>
      <c r="AD196" s="53"/>
      <c r="AE196" s="56" t="s">
        <v>549</v>
      </c>
      <c r="AF196" s="53"/>
      <c r="AG196" s="80" t="str">
        <f>IFERROR(VLOOKUP(AE196,'Lookup Data'!A:D,3,),"")</f>
        <v>Building, Civil and Environmental Engineering</v>
      </c>
      <c r="AH196" s="53"/>
      <c r="AI196" s="56" t="s">
        <v>1633</v>
      </c>
      <c r="AJ196" s="53"/>
      <c r="AK196" s="80" t="str">
        <f>IFERROR(VLOOKUP(AI196,'Lookup Data'!A:D,3,),"")</f>
        <v>Building, Civil and Environmental Engineering</v>
      </c>
      <c r="AL196" s="53"/>
      <c r="AM196" s="56"/>
      <c r="AN196" s="53"/>
      <c r="AO196" s="53"/>
      <c r="AP196" s="53"/>
      <c r="AQ196" s="82" t="s">
        <v>1634</v>
      </c>
      <c r="AR196" s="56" t="s">
        <v>632</v>
      </c>
      <c r="AS196" s="56"/>
      <c r="AT196" s="56" t="s">
        <v>774</v>
      </c>
      <c r="AU196" s="53"/>
      <c r="AV196" s="53"/>
      <c r="AW196" s="53"/>
      <c r="AX196" s="134" t="s">
        <v>677</v>
      </c>
      <c r="AY196" s="53"/>
      <c r="AZ196" s="116" t="str">
        <f>IFERROR(IF(VLOOKUP(AX196,'Lookup Data'!I$2:K$29,3,TRUE)="","",VLOOKUP(AX196,'Lookup Data'!I$2:K$29,3,TRUE)),"")</f>
        <v>Mohamed Ouf</v>
      </c>
      <c r="BA196" s="53"/>
      <c r="BB196" s="116" t="str">
        <f>IFERROR(IF(VLOOKUP(AX196,'Lookup Data'!I$2:L$29,4,TRUE)="","",VLOOKUP(AX196,'Lookup Data'!I$2:L$29,4,TRUE)),"")</f>
        <v>Gina Cody School of Engineering and Computer Science</v>
      </c>
      <c r="BC196" s="116" t="str">
        <f ca="1">IFERROR(VLOOKUP(BB196,'Lookup Data'!F$2:'Lookup Data'!F$6:G796,2,),"")</f>
        <v>Mourad Debbabi</v>
      </c>
      <c r="BD196" s="103">
        <f t="shared" si="3"/>
        <v>45751</v>
      </c>
      <c r="BE196" s="53"/>
    </row>
    <row r="197" spans="1:57" ht="15" customHeight="1">
      <c r="A197" s="53">
        <v>40266504</v>
      </c>
      <c r="B197" s="59" t="s">
        <v>1635</v>
      </c>
      <c r="C197" s="59" t="s">
        <v>1636</v>
      </c>
      <c r="D197" s="59" t="s">
        <v>1562</v>
      </c>
      <c r="E197" s="101">
        <v>45764</v>
      </c>
      <c r="F197" s="68">
        <v>0.54166666666666663</v>
      </c>
      <c r="G197" s="59" t="s">
        <v>1637</v>
      </c>
      <c r="H197" s="56" t="s">
        <v>1638</v>
      </c>
      <c r="I197" s="80" t="str">
        <f>IFERROR(VLOOKUP(H197,'Lookup Data'!A:D,2,FALSE),"")</f>
        <v/>
      </c>
      <c r="J197" s="80" t="str">
        <f>IFERROR(VLOOKUP(H197,'Lookup Data'!A:D,3,FALSE),"")</f>
        <v/>
      </c>
      <c r="K197" s="53"/>
      <c r="L197" s="56" t="s">
        <v>1639</v>
      </c>
      <c r="M197" s="53"/>
      <c r="N197" s="53"/>
      <c r="O197" s="80" t="str">
        <f>IFERROR(VLOOKUP(L197,'Lookup Data'!A:D,3,FALSE),"")</f>
        <v>Accountancy</v>
      </c>
      <c r="P197" s="78"/>
      <c r="Q197" s="56" t="s">
        <v>97</v>
      </c>
      <c r="R197" s="53"/>
      <c r="S197" s="53"/>
      <c r="T197" s="53" t="s">
        <v>1640</v>
      </c>
      <c r="U197" s="53"/>
      <c r="V197" s="54"/>
      <c r="W197" s="53"/>
      <c r="X197" s="53"/>
      <c r="Y197" s="53"/>
      <c r="Z197" s="53"/>
      <c r="AA197" s="56" t="s">
        <v>1641</v>
      </c>
      <c r="AB197" s="53"/>
      <c r="AC197" s="53" t="s">
        <v>1640</v>
      </c>
      <c r="AD197" s="53"/>
      <c r="AE197" s="56" t="s">
        <v>1642</v>
      </c>
      <c r="AF197" s="53"/>
      <c r="AG197" s="53" t="s">
        <v>1640</v>
      </c>
      <c r="AH197" s="53"/>
      <c r="AI197" s="56" t="s">
        <v>1643</v>
      </c>
      <c r="AJ197" s="53"/>
      <c r="AK197" s="53" t="s">
        <v>222</v>
      </c>
      <c r="AL197" s="53"/>
      <c r="AM197" s="56"/>
      <c r="AN197" s="53"/>
      <c r="AO197" s="53"/>
      <c r="AP197" s="53"/>
      <c r="AQ197" s="82" t="s">
        <v>1644</v>
      </c>
      <c r="AR197" s="56" t="s">
        <v>100</v>
      </c>
      <c r="AS197" s="56"/>
      <c r="AT197" s="56" t="s">
        <v>421</v>
      </c>
      <c r="AU197" s="53"/>
      <c r="AV197" s="53"/>
      <c r="AW197" s="53"/>
      <c r="AX197" s="134" t="s">
        <v>1029</v>
      </c>
      <c r="AY197" s="53"/>
      <c r="AZ197" s="116" t="str">
        <f>IFERROR(IF(VLOOKUP(AX197,'Lookup Data'!I$2:K$29,3,TRUE)="","",VLOOKUP(AX197,'Lookup Data'!I$2:K$29,3,TRUE)),"")</f>
        <v>Tracy Hecht</v>
      </c>
      <c r="BA197" s="53"/>
      <c r="BB197" s="116" t="str">
        <f>IFERROR(IF(VLOOKUP(AX197,'Lookup Data'!I$2:L$29,4,TRUE)="","",VLOOKUP(AX197,'Lookup Data'!I$2:L$29,4,TRUE)),"")</f>
        <v>John Molson School of Business</v>
      </c>
      <c r="BC197" s="116" t="str">
        <f ca="1">IFERROR(VLOOKUP(BB197,'Lookup Data'!F$2:'Lookup Data'!F$6:G797,2,),"")</f>
        <v>Anne-Marie Croteau</v>
      </c>
      <c r="BD197" s="103">
        <f t="shared" si="3"/>
        <v>45757</v>
      </c>
      <c r="BE197" s="53"/>
    </row>
    <row r="198" spans="1:57" ht="15" customHeight="1">
      <c r="A198" s="53">
        <v>40083891</v>
      </c>
      <c r="B198" s="53" t="s">
        <v>1645</v>
      </c>
      <c r="C198" s="78" t="s">
        <v>1646</v>
      </c>
      <c r="D198" s="102" t="s">
        <v>1647</v>
      </c>
      <c r="E198" s="103">
        <v>45771</v>
      </c>
      <c r="F198" s="99">
        <v>0.58333333333333337</v>
      </c>
      <c r="G198" s="53" t="s">
        <v>1094</v>
      </c>
      <c r="H198" s="79" t="s">
        <v>1648</v>
      </c>
      <c r="I198" s="80" t="str">
        <f>IFERROR(VLOOKUP(H198,'Lookup Data'!A:D,2,FALSE),"")</f>
        <v/>
      </c>
      <c r="J198" s="117" t="s">
        <v>1649</v>
      </c>
      <c r="K198" s="53"/>
      <c r="L198" s="56" t="s">
        <v>788</v>
      </c>
      <c r="M198" s="80">
        <f>IFERROR(VLOOKUP(L198,'Lookup Data'!A:B,2,),"")</f>
        <v>29223886</v>
      </c>
      <c r="N198" s="53"/>
      <c r="O198" s="80" t="str">
        <f>IFERROR(VLOOKUP(L198,'Lookup Data'!A:D,3,FALSE),"")</f>
        <v>Electrical and Computer Engineering</v>
      </c>
      <c r="P198" s="78"/>
      <c r="Q198" s="56"/>
      <c r="R198" s="53"/>
      <c r="S198" s="53"/>
      <c r="T198" s="53"/>
      <c r="U198" s="53"/>
      <c r="V198" s="54"/>
      <c r="W198" s="53"/>
      <c r="X198" s="53"/>
      <c r="Y198" s="53"/>
      <c r="Z198" s="53"/>
      <c r="AA198" s="56" t="s">
        <v>168</v>
      </c>
      <c r="AB198" s="80">
        <f>IFERROR(VLOOKUP(AA198,'Lookup Data'!A:B,2,),"")</f>
        <v>10132703</v>
      </c>
      <c r="AC198" s="81" t="str">
        <f>IFERROR(VLOOKUP(AA198,'Lookup Data'!A:D,3,),"")</f>
        <v>Concordia Institute for Information and Systems Engineering</v>
      </c>
      <c r="AD198" s="53"/>
      <c r="AE198" s="79" t="s">
        <v>1650</v>
      </c>
      <c r="AF198" s="80" t="str">
        <f>IFERROR(VLOOKUP(AE198,'Lookup Data'!A:D,2,),"")</f>
        <v/>
      </c>
      <c r="AG198" s="117" t="s">
        <v>85</v>
      </c>
      <c r="AH198" s="53"/>
      <c r="AI198" s="56" t="s">
        <v>726</v>
      </c>
      <c r="AJ198" s="53"/>
      <c r="AK198" s="117" t="s">
        <v>85</v>
      </c>
      <c r="AL198" s="53"/>
      <c r="AM198" s="56"/>
      <c r="AN198" s="53"/>
      <c r="AO198" s="53"/>
      <c r="AP198" s="53"/>
      <c r="AQ198" s="82" t="s">
        <v>1651</v>
      </c>
      <c r="AR198" s="79" t="s">
        <v>1652</v>
      </c>
      <c r="AS198" s="56"/>
      <c r="AT198" s="56" t="s">
        <v>1653</v>
      </c>
      <c r="AU198" s="53"/>
      <c r="AV198" s="53"/>
      <c r="AW198" s="53"/>
      <c r="AX198" s="134" t="s">
        <v>85</v>
      </c>
      <c r="AY198" s="53"/>
      <c r="AZ198" s="116" t="str">
        <f>IFERROR(IF(VLOOKUP(AX198,'Lookup Data'!I$2:K$29,3,TRUE)="","",VLOOKUP(AX198,'Lookup Data'!I$2:K$29,3,TRUE)),"")</f>
        <v>Jun Cai</v>
      </c>
      <c r="BA198" s="53"/>
      <c r="BB198" s="116" t="str">
        <f>IFERROR(IF(VLOOKUP(AX198,'Lookup Data'!I$2:L$29,4,TRUE)="","",VLOOKUP(AX198,'Lookup Data'!I$2:L$29,4,TRUE)),"")</f>
        <v>Gina Cody School of Engineering and Computer Science</v>
      </c>
      <c r="BC198" s="116" t="str">
        <f ca="1">IFERROR(VLOOKUP(BB198,'Lookup Data'!F$2:'Lookup Data'!F$6:G798,2,),"")</f>
        <v>Mourad Debbabi</v>
      </c>
      <c r="BD198" s="103">
        <f t="shared" si="3"/>
        <v>45764</v>
      </c>
      <c r="BE198" s="53"/>
    </row>
    <row r="199" spans="1:57" ht="15" customHeight="1">
      <c r="A199" s="59">
        <v>40166115</v>
      </c>
      <c r="B199" s="59" t="s">
        <v>1654</v>
      </c>
      <c r="C199" s="12" t="s">
        <v>1655</v>
      </c>
      <c r="D199" s="59" t="s">
        <v>1652</v>
      </c>
      <c r="E199" s="65">
        <v>45783</v>
      </c>
      <c r="F199" s="66">
        <v>0.58333333333333337</v>
      </c>
      <c r="G199" s="59" t="s">
        <v>1656</v>
      </c>
      <c r="H199" s="56" t="s">
        <v>1657</v>
      </c>
      <c r="I199" s="53"/>
      <c r="J199" s="80" t="str">
        <f>IFERROR(VLOOKUP(H199,'Lookup Data'!A:D,3,FALSE),"")</f>
        <v>Computer Science and Software Engineering</v>
      </c>
      <c r="K199" s="53"/>
      <c r="L199" s="56" t="s">
        <v>837</v>
      </c>
      <c r="M199" s="80">
        <f>IFERROR(VLOOKUP(L199,'Lookup Data'!A:B,2,),"")</f>
        <v>10159485</v>
      </c>
      <c r="N199" s="53"/>
      <c r="O199" s="80" t="str">
        <f>IFERROR(VLOOKUP(L199,'Lookup Data'!A:D,3,FALSE),"")</f>
        <v>Electrical and Computer Engineering</v>
      </c>
      <c r="P199" s="78"/>
      <c r="Q199" s="56"/>
      <c r="R199" s="53"/>
      <c r="S199" s="53"/>
      <c r="T199" s="53"/>
      <c r="U199" s="53"/>
      <c r="V199" s="54"/>
      <c r="W199" s="53"/>
      <c r="X199" s="53"/>
      <c r="Y199" s="53"/>
      <c r="Z199" s="53"/>
      <c r="AA199" s="79" t="s">
        <v>787</v>
      </c>
      <c r="AB199" s="80">
        <f>IFERROR(VLOOKUP(AA199,'Lookup Data'!A:B,2,),"")</f>
        <v>10132704</v>
      </c>
      <c r="AC199" s="81" t="str">
        <f>IFERROR(VLOOKUP(AA199,'Lookup Data'!A:D,3,),"")</f>
        <v>Concordia Institute for Information and Systems Engineering</v>
      </c>
      <c r="AD199" s="53"/>
      <c r="AE199" s="79" t="s">
        <v>838</v>
      </c>
      <c r="AF199" s="80" t="str">
        <f>IFERROR(VLOOKUP(AE199,'Lookup Data'!A:D,2,),"")</f>
        <v>10038490</v>
      </c>
      <c r="AG199" s="80" t="str">
        <f>IFERROR(VLOOKUP(AE199,'Lookup Data'!A:D,3,),"")</f>
        <v>Electrical and Computer Engineering</v>
      </c>
      <c r="AH199" s="53"/>
      <c r="AI199" s="56" t="s">
        <v>1658</v>
      </c>
      <c r="AJ199" s="53"/>
      <c r="AK199" s="78" t="s">
        <v>1659</v>
      </c>
      <c r="AL199" s="53"/>
      <c r="AM199" s="56"/>
      <c r="AN199" s="53"/>
      <c r="AO199" s="53"/>
      <c r="AP199" s="53"/>
      <c r="AQ199" s="82" t="s">
        <v>1660</v>
      </c>
      <c r="AR199" s="79" t="s">
        <v>85</v>
      </c>
      <c r="AS199" s="56"/>
      <c r="AT199" s="56" t="s">
        <v>1305</v>
      </c>
      <c r="AU199" s="53"/>
      <c r="AV199" s="53"/>
      <c r="AW199" s="53"/>
      <c r="AX199" s="134" t="s">
        <v>85</v>
      </c>
      <c r="AY199" s="53"/>
      <c r="AZ199" s="116" t="str">
        <f>IFERROR(IF(VLOOKUP(AX199,'Lookup Data'!I$2:K$29,3,TRUE)="","",VLOOKUP(AX199,'Lookup Data'!I$2:K$29,3,TRUE)),"")</f>
        <v>Jun Cai</v>
      </c>
      <c r="BA199" s="53"/>
      <c r="BB199" s="116" t="str">
        <f>IFERROR(IF(VLOOKUP(AX199,'Lookup Data'!I$2:L$29,4,TRUE)="","",VLOOKUP(AX199,'Lookup Data'!I$2:L$29,4,TRUE)),"")</f>
        <v>Gina Cody School of Engineering and Computer Science</v>
      </c>
      <c r="BC199" s="116" t="str">
        <f ca="1">IFERROR(VLOOKUP(BB199,'Lookup Data'!F$2:'Lookup Data'!F$6:G799,2,),"")</f>
        <v>Mourad Debbabi</v>
      </c>
      <c r="BD199" s="103">
        <f t="shared" si="3"/>
        <v>45776</v>
      </c>
      <c r="BE199" s="53"/>
    </row>
    <row r="200" spans="1:57" s="13" customFormat="1" ht="15" customHeight="1">
      <c r="A200" s="80">
        <v>40064707</v>
      </c>
      <c r="B200" s="80" t="s">
        <v>1661</v>
      </c>
      <c r="C200" s="117" t="s">
        <v>1662</v>
      </c>
      <c r="D200" s="137" t="s">
        <v>85</v>
      </c>
      <c r="E200" s="153">
        <v>45776</v>
      </c>
      <c r="F200" s="188">
        <v>0.54166666666666663</v>
      </c>
      <c r="G200" s="80" t="s">
        <v>1663</v>
      </c>
      <c r="H200" s="115" t="s">
        <v>1480</v>
      </c>
      <c r="I200" s="80">
        <f>IFERROR(VLOOKUP(H200,'Lookup Data'!A:D,2,FALSE),"")</f>
        <v>10149839</v>
      </c>
      <c r="J200" s="80" t="str">
        <f>IFERROR(VLOOKUP(H200,'Lookup Data'!A:D,3,FALSE),"")</f>
        <v>Health, Kinesiology and Applied Physiology</v>
      </c>
      <c r="K200" s="80"/>
      <c r="L200" s="115" t="s">
        <v>1208</v>
      </c>
      <c r="M200" s="80">
        <f>IFERROR(VLOOKUP(L200,'Lookup Data'!A:B,2,),"")</f>
        <v>10200660</v>
      </c>
      <c r="N200" s="80"/>
      <c r="O200" s="80" t="str">
        <f>IFERROR(VLOOKUP(L200,'Lookup Data'!A:D,3,FALSE),"")</f>
        <v>Electrical and Computer Engineering</v>
      </c>
      <c r="P200" s="117"/>
      <c r="Q200" s="115"/>
      <c r="R200" s="80" t="str">
        <f>IFERROR(VLOOKUP(Q200,'Lookup Data'!A:D,2,FALSE),"")</f>
        <v/>
      </c>
      <c r="S200" s="80"/>
      <c r="T200" s="80" t="str">
        <f>IFERROR(VLOOKUP(Q200,'Lookup Data'!A:D,3,FALSE),"")</f>
        <v/>
      </c>
      <c r="U200" s="80"/>
      <c r="V200" s="61"/>
      <c r="W200" s="80"/>
      <c r="X200" s="80"/>
      <c r="Y200" s="80"/>
      <c r="Z200" s="80"/>
      <c r="AA200" s="115" t="s">
        <v>517</v>
      </c>
      <c r="AB200" s="80">
        <f>IFERROR(VLOOKUP(AA200,'Lookup Data'!A:B,2,),"")</f>
        <v>10184323</v>
      </c>
      <c r="AC200" s="80" t="str">
        <f>IFERROR(VLOOKUP(AA200,'Lookup Data'!A:D,3,),"")</f>
        <v>Building, Civil and Environmental Engineering</v>
      </c>
      <c r="AD200" s="80"/>
      <c r="AE200" s="115" t="s">
        <v>1658</v>
      </c>
      <c r="AF200" s="80"/>
      <c r="AG200" s="117" t="s">
        <v>1659</v>
      </c>
      <c r="AH200" s="80"/>
      <c r="AI200" s="115" t="s">
        <v>838</v>
      </c>
      <c r="AJ200" s="80" t="str">
        <f>IFERROR(VLOOKUP(AI200,'Lookup Data'!A:D,2,),"")</f>
        <v>10038490</v>
      </c>
      <c r="AK200" s="117" t="str">
        <f>IFERROR(VLOOKUP(AI200,'Lookup Data'!A:D,3,),"")</f>
        <v>Electrical and Computer Engineering</v>
      </c>
      <c r="AL200" s="80"/>
      <c r="AM200" s="115" t="s">
        <v>836</v>
      </c>
      <c r="AN200" s="80"/>
      <c r="AO200" s="117" t="str">
        <f>IFERROR(VLOOKUP(AM200,'Lookup Data'!A:D,3,),"")</f>
        <v>Electrical and Computer Engineering</v>
      </c>
      <c r="AP200" s="80"/>
      <c r="AQ200" s="118" t="s">
        <v>1664</v>
      </c>
      <c r="AR200" s="150" t="s">
        <v>1665</v>
      </c>
      <c r="AS200" s="115"/>
      <c r="AT200" s="115" t="s">
        <v>1666</v>
      </c>
      <c r="AU200" s="80"/>
      <c r="AV200" s="80"/>
      <c r="AW200" s="80"/>
      <c r="AX200" s="151" t="s">
        <v>85</v>
      </c>
      <c r="AY200" s="80"/>
      <c r="AZ200" s="152" t="str">
        <f>IFERROR(IF(VLOOKUP(AX200,'Lookup Data'!I$2:K$29,3,TRUE)="","",VLOOKUP(AX200,'Lookup Data'!I$2:K$29,3,TRUE)),"")</f>
        <v>Jun Cai</v>
      </c>
      <c r="BA200" s="80"/>
      <c r="BB200" s="152" t="str">
        <f>IFERROR(IF(VLOOKUP(AX200,'Lookup Data'!I$2:L$29,4,TRUE)="","",VLOOKUP(AX200,'Lookup Data'!I$2:L$29,4,TRUE)),"")</f>
        <v>Gina Cody School of Engineering and Computer Science</v>
      </c>
      <c r="BC200" s="152" t="str">
        <f ca="1">IFERROR(VLOOKUP(BB200,'Lookup Data'!F$2:'Lookup Data'!F$6:G800,2,),"")</f>
        <v>Mourad Debbabi</v>
      </c>
      <c r="BD200" s="153">
        <f t="shared" si="3"/>
        <v>45769</v>
      </c>
      <c r="BE200" s="80"/>
    </row>
    <row r="201" spans="1:57" s="21" customFormat="1" ht="15" customHeight="1">
      <c r="A201" s="104">
        <v>40166177</v>
      </c>
      <c r="B201" s="172" t="s">
        <v>1667</v>
      </c>
      <c r="C201" s="173" t="s">
        <v>1668</v>
      </c>
      <c r="D201" s="172" t="s">
        <v>252</v>
      </c>
      <c r="E201" s="107">
        <v>45777</v>
      </c>
      <c r="F201" s="174">
        <v>0.41666666666666669</v>
      </c>
      <c r="G201" s="172" t="s">
        <v>1669</v>
      </c>
      <c r="H201" s="166" t="s">
        <v>163</v>
      </c>
      <c r="I201" s="104">
        <f>IFERROR(VLOOKUP(H201,'Lookup Data'!A:D,2,FALSE),"")</f>
        <v>10201981</v>
      </c>
      <c r="J201" s="104" t="str">
        <f>IFERROR(VLOOKUP(H201,'Lookup Data'!A:D,3,FALSE),"")</f>
        <v>Building, Civil and Environmental Engineering</v>
      </c>
      <c r="K201" s="104"/>
      <c r="L201" s="166" t="s">
        <v>255</v>
      </c>
      <c r="M201" s="104">
        <f>IFERROR(VLOOKUP(L201,'Lookup Data'!A:B,2,),"")</f>
        <v>10194419</v>
      </c>
      <c r="N201" s="104"/>
      <c r="O201" s="104" t="str">
        <f>IFERROR(VLOOKUP(L201,'Lookup Data'!A:D,3,FALSE),"")</f>
        <v>Computer Science and Software Engineering</v>
      </c>
      <c r="P201" s="105"/>
      <c r="Q201" s="166" t="s">
        <v>1670</v>
      </c>
      <c r="R201" s="104"/>
      <c r="S201" s="104"/>
      <c r="T201" s="105" t="s">
        <v>1671</v>
      </c>
      <c r="U201" s="104"/>
      <c r="V201" s="167"/>
      <c r="W201" s="104"/>
      <c r="X201" s="104"/>
      <c r="Y201" s="104"/>
      <c r="Z201" s="104"/>
      <c r="AA201" s="166" t="s">
        <v>83</v>
      </c>
      <c r="AB201" s="104">
        <f>IFERROR(VLOOKUP(AA201,'Lookup Data'!A:B,2,),"")</f>
        <v>10141810</v>
      </c>
      <c r="AC201" s="104" t="str">
        <f>IFERROR(VLOOKUP(AA201,'Lookup Data'!A:D,3,),"")</f>
        <v>Concordia Institute for Information and Systems Engineering</v>
      </c>
      <c r="AD201" s="104"/>
      <c r="AE201" s="166" t="s">
        <v>771</v>
      </c>
      <c r="AF201" s="104">
        <f>IFERROR(VLOOKUP(AE201,'Lookup Data'!A:D,2,),"")</f>
        <v>10109515</v>
      </c>
      <c r="AG201" s="104" t="str">
        <f>IFERROR(VLOOKUP(AE201,'Lookup Data'!A:D,3,),"")</f>
        <v>Computer Science and Software Engineering</v>
      </c>
      <c r="AH201" s="104"/>
      <c r="AI201" s="166" t="s">
        <v>1672</v>
      </c>
      <c r="AJ201" s="104">
        <f>IFERROR(VLOOKUP(AI201,'Lookup Data'!A:D,2,),"")</f>
        <v>10132938</v>
      </c>
      <c r="AK201" s="104" t="str">
        <f>IFERROR(VLOOKUP(AI201,'Lookup Data'!A:D,3,),"")</f>
        <v>Computer Science and Software Engineering</v>
      </c>
      <c r="AL201" s="104"/>
      <c r="AM201" s="166"/>
      <c r="AN201" s="104"/>
      <c r="AO201" s="104"/>
      <c r="AP201" s="104"/>
      <c r="AQ201" s="168" t="s">
        <v>1673</v>
      </c>
      <c r="AR201" s="169" t="s">
        <v>1674</v>
      </c>
      <c r="AS201" s="166"/>
      <c r="AT201" s="166" t="s">
        <v>366</v>
      </c>
      <c r="AU201" s="104"/>
      <c r="AV201" s="104"/>
      <c r="AW201" s="104"/>
      <c r="AX201" s="170" t="s">
        <v>725</v>
      </c>
      <c r="AY201" s="104"/>
      <c r="AZ201" s="171" t="str">
        <f>IFERROR(IF(VLOOKUP(AX201,'Lookup Data'!I$2:K$29,3,TRUE)="","",VLOOKUP(AX201,'Lookup Data'!I$2:K$29,3,TRUE)),"")</f>
        <v xml:space="preserve">Sabine Bergler </v>
      </c>
      <c r="BA201" s="104"/>
      <c r="BB201" s="171" t="str">
        <f>IFERROR(IF(VLOOKUP(AX201,'Lookup Data'!I$2:L$29,4,TRUE)="","",VLOOKUP(AX201,'Lookup Data'!I$2:L$29,4,TRUE)),"")</f>
        <v>Gina Cody School of Engineering and Computer Science</v>
      </c>
      <c r="BC201" s="171" t="str">
        <f ca="1">IFERROR(VLOOKUP(BB201,'Lookup Data'!F$2:'Lookup Data'!F$6:G801,2,),"")</f>
        <v>Mourad Debbabi</v>
      </c>
      <c r="BD201" s="106">
        <f t="shared" si="3"/>
        <v>45770</v>
      </c>
      <c r="BE201" s="104"/>
    </row>
    <row r="202" spans="1:57" ht="15" customHeight="1">
      <c r="A202" s="53">
        <v>40082890</v>
      </c>
      <c r="B202" s="53" t="s">
        <v>1675</v>
      </c>
      <c r="C202" s="78" t="s">
        <v>1676</v>
      </c>
      <c r="D202" s="108" t="s">
        <v>85</v>
      </c>
      <c r="E202" s="103">
        <v>45770</v>
      </c>
      <c r="F202" s="99">
        <v>0.41666666666666669</v>
      </c>
      <c r="G202" s="53" t="s">
        <v>1663</v>
      </c>
      <c r="H202" s="56" t="s">
        <v>614</v>
      </c>
      <c r="I202" s="80">
        <f>IFERROR(VLOOKUP(H202,'Lookup Data'!A:D,2,FALSE),"")</f>
        <v>10085125</v>
      </c>
      <c r="J202" s="80" t="str">
        <f>IFERROR(VLOOKUP(H202,'Lookup Data'!A:D,3,FALSE),"")</f>
        <v>Electrical and Computer Engineering</v>
      </c>
      <c r="K202" s="53"/>
      <c r="L202" s="56" t="s">
        <v>1677</v>
      </c>
      <c r="M202" s="80">
        <f>IFERROR(VLOOKUP(L202,'Lookup Data'!A:B,2,),"")</f>
        <v>10105325</v>
      </c>
      <c r="N202" s="53"/>
      <c r="O202" s="80" t="str">
        <f>IFERROR(VLOOKUP(L202,'Lookup Data'!A:D,3,FALSE),"")</f>
        <v>Electrical and Computer Engineering</v>
      </c>
      <c r="P202" s="78"/>
      <c r="Q202" s="56"/>
      <c r="R202" s="53"/>
      <c r="S202" s="53"/>
      <c r="T202" s="53"/>
      <c r="U202" s="53"/>
      <c r="V202" s="54"/>
      <c r="W202" s="53"/>
      <c r="X202" s="53"/>
      <c r="Y202" s="53"/>
      <c r="Z202" s="53"/>
      <c r="AA202" s="56" t="s">
        <v>1678</v>
      </c>
      <c r="AB202" s="80">
        <f>IFERROR(VLOOKUP(AA202,'Lookup Data'!A:B,2,),"")</f>
        <v>0</v>
      </c>
      <c r="AC202" s="81" t="str">
        <f>IFERROR(VLOOKUP(AA202,'Lookup Data'!A:D,3,),"")</f>
        <v>Electrical and Computer Engineering</v>
      </c>
      <c r="AD202" s="53"/>
      <c r="AE202" s="56" t="s">
        <v>944</v>
      </c>
      <c r="AF202" s="80" t="str">
        <f>IFERROR(VLOOKUP(AE202,'Lookup Data'!A:D,2,),"")</f>
        <v>26669247</v>
      </c>
      <c r="AG202" s="80" t="str">
        <f>IFERROR(VLOOKUP(AE202,'Lookup Data'!A:D,3,),"")</f>
        <v>Electrical &amp; Computer Engineering</v>
      </c>
      <c r="AH202" s="53"/>
      <c r="AI202" s="56" t="s">
        <v>1679</v>
      </c>
      <c r="AJ202" s="80">
        <f>IFERROR(VLOOKUP(AI202,'Lookup Data'!A:D,2,),"")</f>
        <v>0</v>
      </c>
      <c r="AK202" s="80" t="str">
        <f>IFERROR(VLOOKUP(AI202,'Lookup Data'!A:D,3,),"")</f>
        <v>Electrical and Computer Engineering</v>
      </c>
      <c r="AL202" s="53"/>
      <c r="AM202" s="56"/>
      <c r="AN202" s="53"/>
      <c r="AO202" s="53"/>
      <c r="AP202" s="53"/>
      <c r="AQ202" s="82" t="s">
        <v>1680</v>
      </c>
      <c r="AR202" s="79" t="s">
        <v>1681</v>
      </c>
      <c r="AS202" s="56"/>
      <c r="AT202" s="56" t="s">
        <v>1682</v>
      </c>
      <c r="AU202" s="53"/>
      <c r="AV202" s="53"/>
      <c r="AW202" s="53"/>
      <c r="AX202" s="134" t="s">
        <v>85</v>
      </c>
      <c r="AY202" s="53"/>
      <c r="AZ202" s="116" t="str">
        <f>IFERROR(IF(VLOOKUP(AX202,'Lookup Data'!I$2:K$29,3,TRUE)="","",VLOOKUP(AX202,'Lookup Data'!I$2:K$29,3,TRUE)),"")</f>
        <v>Jun Cai</v>
      </c>
      <c r="BA202" s="53"/>
      <c r="BB202" s="116" t="str">
        <f>IFERROR(IF(VLOOKUP(AX202,'Lookup Data'!I$2:L$29,4,TRUE)="","",VLOOKUP(AX202,'Lookup Data'!I$2:L$29,4,TRUE)),"")</f>
        <v>Gina Cody School of Engineering and Computer Science</v>
      </c>
      <c r="BC202" s="116" t="str">
        <f ca="1">IFERROR(VLOOKUP(BB202,'Lookup Data'!F$2:'Lookup Data'!F$6:G802,2,),"")</f>
        <v>Mourad Debbabi</v>
      </c>
      <c r="BD202" s="103">
        <f t="shared" si="3"/>
        <v>45763</v>
      </c>
      <c r="BE202" s="53"/>
    </row>
    <row r="203" spans="1:57" ht="15" customHeight="1">
      <c r="A203" s="53">
        <v>25457939</v>
      </c>
      <c r="B203" s="53" t="s">
        <v>1683</v>
      </c>
      <c r="C203" s="78" t="s">
        <v>1684</v>
      </c>
      <c r="D203" s="102" t="s">
        <v>141</v>
      </c>
      <c r="E203" s="103">
        <v>45771</v>
      </c>
      <c r="F203" s="99">
        <v>0.4375</v>
      </c>
      <c r="G203" s="53" t="s">
        <v>142</v>
      </c>
      <c r="H203" s="56" t="s">
        <v>292</v>
      </c>
      <c r="I203" s="80">
        <f>IFERROR(VLOOKUP(H203,'Lookup Data'!A:D,2,FALSE),"")</f>
        <v>10120421</v>
      </c>
      <c r="J203" s="80" t="str">
        <f>IFERROR(VLOOKUP(H203,'Lookup Data'!A:D,3,FALSE),"")</f>
        <v>Computer Science and Software Engineering</v>
      </c>
      <c r="K203" s="53"/>
      <c r="L203" s="56" t="s">
        <v>389</v>
      </c>
      <c r="M203" s="80">
        <f>IFERROR(VLOOKUP(L203,'Lookup Data'!A:B,2,),"")</f>
        <v>23364534</v>
      </c>
      <c r="N203" s="53"/>
      <c r="O203" s="80" t="str">
        <f>IFERROR(VLOOKUP(L203,'Lookup Data'!A:D,3,FALSE),"")</f>
        <v>Building, Civil and Environmental Engineering</v>
      </c>
      <c r="P203" s="78"/>
      <c r="Q203" s="56"/>
      <c r="R203" s="53"/>
      <c r="S203" s="53"/>
      <c r="T203" s="53"/>
      <c r="U203" s="53"/>
      <c r="V203" s="54"/>
      <c r="W203" s="53"/>
      <c r="X203" s="53"/>
      <c r="Y203" s="53"/>
      <c r="Z203" s="53"/>
      <c r="AA203" s="79" t="s">
        <v>1685</v>
      </c>
      <c r="AB203" s="80">
        <f>IFERROR(VLOOKUP(AA203,'Lookup Data'!A:B,2,),"")</f>
        <v>23766411</v>
      </c>
      <c r="AC203" s="81" t="str">
        <f>IFERROR(VLOOKUP(AA203,'Lookup Data'!A:D,3,),"")</f>
        <v>Mechanical, Industrial and Aerospace Engineering</v>
      </c>
      <c r="AD203" s="53"/>
      <c r="AE203" s="56" t="s">
        <v>1017</v>
      </c>
      <c r="AF203" s="80">
        <f>IFERROR(VLOOKUP(AE203,'Lookup Data'!A:D,2,),"")</f>
        <v>10165169</v>
      </c>
      <c r="AG203" s="80" t="str">
        <f>IFERROR(VLOOKUP(AE203,'Lookup Data'!A:D,3,),"")</f>
        <v>Building, Civil and Environmental Engineering</v>
      </c>
      <c r="AH203" s="53"/>
      <c r="AI203" s="56" t="s">
        <v>1686</v>
      </c>
      <c r="AJ203" s="80">
        <f>IFERROR(VLOOKUP(AI203,'Lookup Data'!A:D,2,),"")</f>
        <v>10150677</v>
      </c>
      <c r="AK203" s="80" t="str">
        <f>IFERROR(VLOOKUP(AI203,'Lookup Data'!A:D,3,),"")</f>
        <v>Building, Civil and Environmental Engineering</v>
      </c>
      <c r="AL203" s="53"/>
      <c r="AM203" s="56"/>
      <c r="AN203" s="53"/>
      <c r="AO203" s="53"/>
      <c r="AP203" s="53"/>
      <c r="AQ203" s="82" t="s">
        <v>1687</v>
      </c>
      <c r="AR203" s="79" t="s">
        <v>632</v>
      </c>
      <c r="AS203" s="56"/>
      <c r="AT203" s="56" t="s">
        <v>865</v>
      </c>
      <c r="AU203" s="53"/>
      <c r="AV203" s="53"/>
      <c r="AW203" s="53"/>
      <c r="AX203" s="134" t="s">
        <v>677</v>
      </c>
      <c r="AY203" s="53"/>
      <c r="AZ203" s="116" t="s">
        <v>678</v>
      </c>
      <c r="BA203" s="53"/>
      <c r="BB203" s="116" t="str">
        <f>IFERROR(IF(VLOOKUP(AX203,'Lookup Data'!I$2:L$29,4,TRUE)="","",VLOOKUP(AX203,'Lookup Data'!I$2:L$29,4,TRUE)),"")</f>
        <v>Gina Cody School of Engineering and Computer Science</v>
      </c>
      <c r="BC203" s="116" t="str">
        <f ca="1">IFERROR(VLOOKUP(BB203,'Lookup Data'!F$2:'Lookup Data'!F$6:G803,2,),"")</f>
        <v>Mourad Debbabi</v>
      </c>
      <c r="BD203" s="103">
        <f t="shared" si="3"/>
        <v>45764</v>
      </c>
      <c r="BE203" s="53"/>
    </row>
    <row r="204" spans="1:57" ht="15" customHeight="1">
      <c r="A204" s="179">
        <v>40025393</v>
      </c>
      <c r="B204" s="176" t="s">
        <v>1688</v>
      </c>
      <c r="C204" s="175" t="s">
        <v>1689</v>
      </c>
      <c r="D204" s="176" t="s">
        <v>269</v>
      </c>
      <c r="E204" s="177">
        <v>45777</v>
      </c>
      <c r="F204" s="178">
        <v>0.58333333333333337</v>
      </c>
      <c r="G204" s="176" t="s">
        <v>1690</v>
      </c>
      <c r="H204" s="56" t="s">
        <v>211</v>
      </c>
      <c r="I204" s="80" t="str">
        <f>IFERROR(VLOOKUP(H204,'Lookup Data'!A:D,2,FALSE),"")</f>
        <v>10029300</v>
      </c>
      <c r="J204" s="80" t="str">
        <f>IFERROR(VLOOKUP(H204,'Lookup Data'!A:D,3,FALSE),"")</f>
        <v>Art Education</v>
      </c>
      <c r="K204" s="53"/>
      <c r="L204" s="56" t="s">
        <v>1691</v>
      </c>
      <c r="M204" s="80">
        <f>IFERROR(VLOOKUP(L204,'Lookup Data'!A:B,2,),"")</f>
        <v>21484133</v>
      </c>
      <c r="N204" s="53"/>
      <c r="O204" s="80" t="str">
        <f>IFERROR(VLOOKUP(L204,'Lookup Data'!A:D,3,FALSE),"")</f>
        <v xml:space="preserve">Religions and Cultures </v>
      </c>
      <c r="P204" s="78"/>
      <c r="Q204" s="56"/>
      <c r="R204" s="53"/>
      <c r="S204" s="53"/>
      <c r="T204" s="53"/>
      <c r="U204" s="53"/>
      <c r="V204" s="54"/>
      <c r="W204" s="53"/>
      <c r="X204" s="53"/>
      <c r="Y204" s="53"/>
      <c r="Z204" s="53"/>
      <c r="AA204" s="56" t="s">
        <v>960</v>
      </c>
      <c r="AB204" s="80">
        <f>IFERROR(VLOOKUP(AA204,'Lookup Data'!A:B,2,),"")</f>
        <v>10112328</v>
      </c>
      <c r="AC204" s="81" t="str">
        <f>IFERROR(VLOOKUP(AA204,'Lookup Data'!A:D,3,),"")</f>
        <v xml:space="preserve">Religions and Cultures </v>
      </c>
      <c r="AD204" s="53"/>
      <c r="AE204" s="79" t="s">
        <v>1692</v>
      </c>
      <c r="AF204" s="80">
        <f>IFERROR(VLOOKUP(AE204,'Lookup Data'!A:D,2,),"")</f>
        <v>10145911</v>
      </c>
      <c r="AG204" s="80" t="str">
        <f>IFERROR(VLOOKUP(AE204,'Lookup Data'!A:D,3,),"")</f>
        <v xml:space="preserve">Religions and Cultures </v>
      </c>
      <c r="AH204" s="53"/>
      <c r="AI204" s="56" t="s">
        <v>1693</v>
      </c>
      <c r="AJ204" s="80">
        <f>IFERROR(VLOOKUP(AI204,'Lookup Data'!A:D,2,),"")</f>
        <v>10145903</v>
      </c>
      <c r="AK204" s="80" t="str">
        <f>IFERROR(VLOOKUP(AI204,'Lookup Data'!A:D,3,),"")</f>
        <v xml:space="preserve">Religions and Cultures </v>
      </c>
      <c r="AL204" s="53"/>
      <c r="AM204" s="56"/>
      <c r="AN204" s="53"/>
      <c r="AO204" s="53"/>
      <c r="AP204" s="53"/>
      <c r="AQ204" s="82" t="s">
        <v>1694</v>
      </c>
      <c r="AR204" s="56" t="s">
        <v>1695</v>
      </c>
      <c r="AS204" s="56"/>
      <c r="AT204" s="56" t="s">
        <v>1696</v>
      </c>
      <c r="AU204" s="53"/>
      <c r="AV204" s="53"/>
      <c r="AW204" s="53"/>
      <c r="AX204" s="134" t="s">
        <v>1697</v>
      </c>
      <c r="AY204" s="53"/>
      <c r="AZ204" s="116" t="str">
        <f>IFERROR(IF(VLOOKUP(AX204,'Lookup Data'!I$2:K$29,3,TRUE)="","",VLOOKUP(AX204,'Lookup Data'!I$2:K$29,3,TRUE)),"")</f>
        <v>Marc Des Jardins</v>
      </c>
      <c r="BA204" s="53"/>
      <c r="BB204" s="116" t="str">
        <f>IFERROR(IF(VLOOKUP(AX204,'Lookup Data'!I$2:L$29,4,TRUE)="","",VLOOKUP(AX204,'Lookup Data'!I$2:L$29,4,TRUE)),"")</f>
        <v>Faculty of Arts and Science</v>
      </c>
      <c r="BC204" s="116" t="str">
        <f ca="1">IFERROR(VLOOKUP(BB204,'Lookup Data'!F$2:'Lookup Data'!F$6:G804,2,),"")</f>
        <v>Pascale Sicotte</v>
      </c>
      <c r="BD204" s="103">
        <f t="shared" si="3"/>
        <v>45770</v>
      </c>
      <c r="BE204" s="53"/>
    </row>
    <row r="205" spans="1:57" ht="15" customHeight="1">
      <c r="A205" s="181">
        <v>22070685</v>
      </c>
      <c r="B205" s="179" t="s">
        <v>1698</v>
      </c>
      <c r="C205" s="179" t="s">
        <v>1699</v>
      </c>
      <c r="D205" s="180" t="s">
        <v>356</v>
      </c>
      <c r="E205" s="177">
        <v>45775</v>
      </c>
      <c r="F205" s="189">
        <v>0.4375</v>
      </c>
      <c r="G205" s="59" t="s">
        <v>1131</v>
      </c>
      <c r="H205" s="56" t="s">
        <v>361</v>
      </c>
      <c r="I205" s="80">
        <f>IFERROR(VLOOKUP(H205,'Lookup Data'!A:D,2,FALSE),"")</f>
        <v>10128176</v>
      </c>
      <c r="J205" s="80" t="str">
        <f>IFERROR(VLOOKUP(H205,'Lookup Data'!A:D,3,FALSE),"")</f>
        <v>Education</v>
      </c>
      <c r="K205" s="53"/>
      <c r="L205" s="56" t="s">
        <v>1700</v>
      </c>
      <c r="M205" s="80">
        <f>IFERROR(VLOOKUP(L205,'Lookup Data'!A:B,2,),"")</f>
        <v>0</v>
      </c>
      <c r="N205" s="53"/>
      <c r="O205" s="80" t="str">
        <f>IFERROR(VLOOKUP(L205,'Lookup Data'!A:D,3,FALSE),"")</f>
        <v xml:space="preserve">Education </v>
      </c>
      <c r="P205" s="78"/>
      <c r="Q205" s="56"/>
      <c r="R205" s="53"/>
      <c r="S205" s="53"/>
      <c r="T205" s="53"/>
      <c r="U205" s="53"/>
      <c r="V205" s="54"/>
      <c r="W205" s="53"/>
      <c r="X205" s="53"/>
      <c r="Y205" s="53"/>
      <c r="Z205" s="53"/>
      <c r="AA205" s="56" t="s">
        <v>688</v>
      </c>
      <c r="AB205" s="80">
        <f>IFERROR(VLOOKUP(AA205,'Lookup Data'!A:B,2,),"")</f>
        <v>27680716</v>
      </c>
      <c r="AC205" s="81" t="str">
        <f>IFERROR(VLOOKUP(AA205,'Lookup Data'!A:D,3,),"")</f>
        <v>Education</v>
      </c>
      <c r="AD205" s="53"/>
      <c r="AE205" s="79" t="s">
        <v>1701</v>
      </c>
      <c r="AF205" s="80">
        <f>IFERROR(VLOOKUP(AE205,'Lookup Data'!A:D,2,),"")</f>
        <v>10189367</v>
      </c>
      <c r="AG205" s="80" t="str">
        <f>IFERROR(VLOOKUP(AE205,'Lookup Data'!A:D,3,),"")</f>
        <v>Sociology and Anthropology</v>
      </c>
      <c r="AH205" s="53"/>
      <c r="AI205" s="56" t="s">
        <v>1702</v>
      </c>
      <c r="AJ205" s="80">
        <f>IFERROR(VLOOKUP(AI205,'Lookup Data'!A:D,2,),"")</f>
        <v>10109449</v>
      </c>
      <c r="AK205" s="80" t="str">
        <f>IFERROR(VLOOKUP(AI205,'Lookup Data'!A:D,3,),"")</f>
        <v>Theological Studies</v>
      </c>
      <c r="AL205" s="53"/>
      <c r="AM205" s="56"/>
      <c r="AN205" s="53"/>
      <c r="AO205" s="53"/>
      <c r="AP205" s="53"/>
      <c r="AQ205" s="82" t="s">
        <v>1703</v>
      </c>
      <c r="AR205" s="56" t="s">
        <v>321</v>
      </c>
      <c r="AS205" s="56"/>
      <c r="AT205" s="56" t="s">
        <v>357</v>
      </c>
      <c r="AU205" s="53"/>
      <c r="AV205" s="53"/>
      <c r="AW205" s="53"/>
      <c r="AX205" s="134" t="s">
        <v>321</v>
      </c>
      <c r="AY205" s="53"/>
      <c r="AZ205" s="116" t="str">
        <f>IFERROR(IF(VLOOKUP(AX205,'Lookup Data'!I$2:K$29,3,TRUE)="","",VLOOKUP(AX205,'Lookup Data'!I$2:K$29,3,TRUE)),"")</f>
        <v>Walcir Cardoso</v>
      </c>
      <c r="BA205" s="53"/>
      <c r="BB205" s="116" t="str">
        <f>IFERROR(IF(VLOOKUP(AX205,'Lookup Data'!I$2:L$29,4,TRUE)="","",VLOOKUP(AX205,'Lookup Data'!I$2:L$29,4,TRUE)),"")</f>
        <v>Faculty of Arts and Science</v>
      </c>
      <c r="BC205" s="116" t="str">
        <f ca="1">IFERROR(VLOOKUP(BB205,'Lookup Data'!F$2:'Lookup Data'!F$6:G805,2,),"")</f>
        <v>Pascale Sicotte</v>
      </c>
      <c r="BD205" s="103">
        <f t="shared" si="3"/>
        <v>45768</v>
      </c>
      <c r="BE205" s="53"/>
    </row>
    <row r="206" spans="1:57" ht="15" customHeight="1">
      <c r="A206" s="179">
        <v>26966632</v>
      </c>
      <c r="B206" s="179" t="s">
        <v>1704</v>
      </c>
      <c r="C206" s="182" t="s">
        <v>1705</v>
      </c>
      <c r="D206" s="180" t="s">
        <v>572</v>
      </c>
      <c r="E206" s="177">
        <v>45775</v>
      </c>
      <c r="F206" s="183">
        <v>0.54166666666666663</v>
      </c>
      <c r="G206" s="182" t="s">
        <v>1706</v>
      </c>
      <c r="H206" s="56" t="s">
        <v>1480</v>
      </c>
      <c r="I206" s="80">
        <f>IFERROR(VLOOKUP(H206,'Lookup Data'!A:D,2,FALSE),"")</f>
        <v>10149839</v>
      </c>
      <c r="J206" s="80" t="str">
        <f>IFERROR(VLOOKUP(H206,'Lookup Data'!A:D,3,FALSE),"")</f>
        <v>Health, Kinesiology and Applied Physiology</v>
      </c>
      <c r="K206" s="53"/>
      <c r="L206" s="56" t="s">
        <v>1707</v>
      </c>
      <c r="M206" s="80">
        <f>IFERROR(VLOOKUP(L206,'Lookup Data'!A:B,2,),"")</f>
        <v>10127609</v>
      </c>
      <c r="N206" s="53"/>
      <c r="O206" s="80" t="str">
        <f>IFERROR(VLOOKUP(L206,'Lookup Data'!A:D,3,FALSE),"")</f>
        <v>Economics</v>
      </c>
      <c r="P206" s="78"/>
      <c r="Q206" s="56"/>
      <c r="R206" s="53"/>
      <c r="S206" s="53"/>
      <c r="T206" s="53"/>
      <c r="U206" s="53"/>
      <c r="V206" s="54"/>
      <c r="W206" s="53"/>
      <c r="X206" s="53"/>
      <c r="Y206" s="53"/>
      <c r="Z206" s="53"/>
      <c r="AA206" s="56" t="s">
        <v>735</v>
      </c>
      <c r="AB206" s="80">
        <f>IFERROR(VLOOKUP(AA206,'Lookup Data'!A:B,2,),"")</f>
        <v>20917753</v>
      </c>
      <c r="AC206" s="81" t="str">
        <f>IFERROR(VLOOKUP(AA206,'Lookup Data'!A:D,3,),"")</f>
        <v>Economics</v>
      </c>
      <c r="AD206" s="53"/>
      <c r="AE206" s="79" t="s">
        <v>1708</v>
      </c>
      <c r="AF206" s="80"/>
      <c r="AG206" s="117" t="s">
        <v>1709</v>
      </c>
      <c r="AH206" s="53"/>
      <c r="AI206" s="56" t="s">
        <v>968</v>
      </c>
      <c r="AJ206" s="80">
        <f>IFERROR(VLOOKUP(AI206,'Lookup Data'!A:D,2,),"")</f>
        <v>20816752</v>
      </c>
      <c r="AK206" s="80" t="str">
        <f>IFERROR(VLOOKUP(AI206,'Lookup Data'!A:D,3,),"")</f>
        <v>Economics</v>
      </c>
      <c r="AL206" s="53"/>
      <c r="AM206" s="56"/>
      <c r="AN206" s="53"/>
      <c r="AO206" s="53"/>
      <c r="AP206" s="53"/>
      <c r="AQ206" s="82" t="s">
        <v>1710</v>
      </c>
      <c r="AR206" s="56" t="s">
        <v>572</v>
      </c>
      <c r="AS206" s="56"/>
      <c r="AT206" s="56" t="s">
        <v>1538</v>
      </c>
      <c r="AU206" s="53"/>
      <c r="AV206" s="53"/>
      <c r="AW206" s="53"/>
      <c r="AX206" s="134" t="s">
        <v>572</v>
      </c>
      <c r="AY206" s="53"/>
      <c r="AZ206" s="116" t="str">
        <f>IFERROR(IF(VLOOKUP(AX206,'Lookup Data'!I$2:K$29,3,TRUE)="","",VLOOKUP(AX206,'Lookup Data'!I$2:K$29,3,TRUE)),"")</f>
        <v>Christian Sigouin</v>
      </c>
      <c r="BA206" s="53"/>
      <c r="BB206" s="116" t="str">
        <f>IFERROR(IF(VLOOKUP(AX206,'Lookup Data'!I$2:L$29,4,TRUE)="","",VLOOKUP(AX206,'Lookup Data'!I$2:L$29,4,TRUE)),"")</f>
        <v>Faculty of Arts and Science</v>
      </c>
      <c r="BC206" s="116" t="str">
        <f ca="1">IFERROR(VLOOKUP(BB206,'Lookup Data'!F$2:'Lookup Data'!F$6:G806,2,),"")</f>
        <v>Pascale Sicotte</v>
      </c>
      <c r="BD206" s="103">
        <f t="shared" ref="BD206:BD211" si="4">(E206-7)</f>
        <v>45768</v>
      </c>
      <c r="BE206" s="53"/>
    </row>
    <row r="207" spans="1:57" ht="15" customHeight="1">
      <c r="A207" s="179">
        <v>40183770</v>
      </c>
      <c r="B207" s="179" t="s">
        <v>1711</v>
      </c>
      <c r="C207" s="184" t="s">
        <v>1712</v>
      </c>
      <c r="D207" s="179" t="s">
        <v>621</v>
      </c>
      <c r="E207" s="177">
        <v>45777</v>
      </c>
      <c r="F207" s="185">
        <v>0.41666666666666669</v>
      </c>
      <c r="G207" s="179" t="s">
        <v>649</v>
      </c>
      <c r="H207" s="47" t="s">
        <v>108</v>
      </c>
      <c r="I207" s="80">
        <f>IFERROR(VLOOKUP(H207,'Lookup Data'!A:D,2,FALSE),"")</f>
        <v>10150699</v>
      </c>
      <c r="J207" s="80" t="str">
        <f>IFERROR(VLOOKUP(H207,'Lookup Data'!A:D,3,FALSE),"")</f>
        <v>Health, Kinesiology and Applied Physiology</v>
      </c>
      <c r="L207" s="47" t="s">
        <v>505</v>
      </c>
      <c r="M207" s="80">
        <f>IFERROR(VLOOKUP(L207,'Lookup Data'!A:B,2,),"")</f>
        <v>10201345</v>
      </c>
      <c r="N207" s="53"/>
      <c r="O207" s="80" t="str">
        <f>IFERROR(VLOOKUP(L207,'Lookup Data'!A:D,3,FALSE),"")</f>
        <v>Physics</v>
      </c>
      <c r="AA207" s="47" t="s">
        <v>444</v>
      </c>
      <c r="AB207" s="80">
        <f>IFERROR(VLOOKUP(AA207,'Lookup Data'!A:B,2,),"")</f>
        <v>10186202</v>
      </c>
      <c r="AC207" s="81" t="str">
        <f>IFERROR(VLOOKUP(AA207,'Lookup Data'!A:D,3,),"")</f>
        <v>Electrical and Computer Engineering</v>
      </c>
      <c r="AE207" s="186" t="s">
        <v>1158</v>
      </c>
      <c r="AF207" s="80">
        <f>IFERROR(VLOOKUP(AE207,'Lookup Data'!A:D,2,),"")</f>
        <v>10164895</v>
      </c>
      <c r="AG207" s="80" t="str">
        <f>IFERROR(VLOOKUP(AE207,'Lookup Data'!A:D,3,),"")</f>
        <v>Health, Kinesiology and Applied Physiology</v>
      </c>
      <c r="AI207" s="47" t="s">
        <v>623</v>
      </c>
      <c r="AJ207" s="80">
        <f>IFERROR(VLOOKUP(AI207,'Lookup Data'!A:D,2,),"")</f>
        <v>10178922</v>
      </c>
      <c r="AK207" s="80" t="str">
        <f>IFERROR(VLOOKUP(AI207,'Lookup Data'!A:D,3,),"")</f>
        <v>Physics</v>
      </c>
      <c r="AQ207" s="48" t="s">
        <v>1713</v>
      </c>
      <c r="AR207" s="47" t="s">
        <v>1714</v>
      </c>
      <c r="AT207" s="186" t="s">
        <v>1715</v>
      </c>
      <c r="AX207" s="134" t="s">
        <v>621</v>
      </c>
      <c r="AZ207" s="116" t="str">
        <f>IFERROR(IF(VLOOKUP(AX207,'Lookup Data'!I$2:K$29,3,TRUE)="","",VLOOKUP(AX207,'Lookup Data'!I$2:K$29,3,TRUE)),"")</f>
        <v xml:space="preserve">Saurabh Maiti </v>
      </c>
      <c r="BA207" s="53"/>
      <c r="BB207" s="116" t="str">
        <f>IFERROR(IF(VLOOKUP(AX207,'Lookup Data'!I$2:L$29,4,TRUE)="","",VLOOKUP(AX207,'Lookup Data'!I$2:L$29,4,TRUE)),"")</f>
        <v>Faculty of Arts and Science</v>
      </c>
      <c r="BC207" s="116" t="str">
        <f ca="1">IFERROR(VLOOKUP(BB207,'Lookup Data'!F$2:'Lookup Data'!F$6:G807,2,),"")</f>
        <v>Pascale Sicotte</v>
      </c>
      <c r="BD207" s="103">
        <f t="shared" si="4"/>
        <v>45770</v>
      </c>
    </row>
    <row r="208" spans="1:57" ht="15" customHeight="1">
      <c r="A208" s="8">
        <v>40125486</v>
      </c>
      <c r="B208" s="6" t="s">
        <v>1716</v>
      </c>
      <c r="C208" s="187" t="s">
        <v>1717</v>
      </c>
      <c r="D208" s="6" t="s">
        <v>233</v>
      </c>
      <c r="E208" s="10">
        <v>45776</v>
      </c>
      <c r="F208" s="11">
        <v>0.58333333333333337</v>
      </c>
      <c r="G208" s="6" t="s">
        <v>555</v>
      </c>
      <c r="H208" s="47" t="s">
        <v>1535</v>
      </c>
      <c r="I208" s="80" t="str">
        <f>IFERROR(VLOOKUP(H208,'Lookup Data'!A:D,2,FALSE),"")</f>
        <v>20829307</v>
      </c>
      <c r="J208" s="117" t="s">
        <v>717</v>
      </c>
      <c r="L208" s="47" t="s">
        <v>922</v>
      </c>
      <c r="M208" s="80">
        <f>IFERROR(VLOOKUP(L208,'Lookup Data'!A:B,2,),"")</f>
        <v>10172867</v>
      </c>
      <c r="N208" s="53"/>
      <c r="O208" s="80" t="str">
        <f>IFERROR(VLOOKUP(L208,'Lookup Data'!A:D,3,FALSE),"")</f>
        <v>Mechanical, Industrial and Aerospace Engineering</v>
      </c>
      <c r="AA208" s="47" t="s">
        <v>1718</v>
      </c>
      <c r="AB208" s="80">
        <f>IFERROR(VLOOKUP(AA208,'Lookup Data'!A:B,2,),"")</f>
        <v>10211659</v>
      </c>
      <c r="AC208" s="81" t="str">
        <f>IFERROR(VLOOKUP(AA208,'Lookup Data'!A:D,3,),"")</f>
        <v>Chemical and Materials Engineering</v>
      </c>
      <c r="AE208" s="47" t="s">
        <v>764</v>
      </c>
      <c r="AF208" s="80">
        <f>IFERROR(VLOOKUP(AE208,'Lookup Data'!A:D,2,),"")</f>
        <v>10109666</v>
      </c>
      <c r="AG208" s="80" t="str">
        <f>IFERROR(VLOOKUP(AE208,'Lookup Data'!A:D,3,),"")</f>
        <v>Mechanical, Industrial and Aerospace Engineering</v>
      </c>
      <c r="AI208" s="47" t="s">
        <v>1719</v>
      </c>
      <c r="AJ208" s="80" t="str">
        <f>IFERROR(VLOOKUP(AI208,'Lookup Data'!A:D,2,),"")</f>
        <v>20504971</v>
      </c>
      <c r="AK208" s="80" t="str">
        <f>IFERROR(VLOOKUP(AI208,'Lookup Data'!A:D,3,),"")</f>
        <v>Mechanical, Industrial and Aerospace Engineering</v>
      </c>
      <c r="AQ208" s="48" t="s">
        <v>1720</v>
      </c>
      <c r="AR208" s="186" t="s">
        <v>1721</v>
      </c>
      <c r="AT208" s="186" t="s">
        <v>1722</v>
      </c>
      <c r="AX208" s="134" t="s">
        <v>717</v>
      </c>
      <c r="AZ208" s="116" t="str">
        <f>IFERROR(IF(VLOOKUP(AX208,'Lookup Data'!I$2:K$29,3,TRUE)="","",VLOOKUP(AX208,'Lookup Data'!I$2:K$29,3,TRUE)),"")</f>
        <v>Ramin Sedaghati</v>
      </c>
      <c r="BA208" s="53"/>
      <c r="BB208" s="116" t="str">
        <f>IFERROR(IF(VLOOKUP(AX208,'Lookup Data'!I$2:L$29,4,TRUE)="","",VLOOKUP(AX208,'Lookup Data'!I$2:L$29,4,TRUE)),"")</f>
        <v>Gina Cody School of Engineering and Computer Science</v>
      </c>
      <c r="BC208" s="116" t="str">
        <f ca="1">IFERROR(VLOOKUP(BB208,'Lookup Data'!F$2:'Lookup Data'!F$6:G808,2,),"")</f>
        <v>Mourad Debbabi</v>
      </c>
      <c r="BD208" s="103">
        <f t="shared" si="4"/>
        <v>45769</v>
      </c>
    </row>
    <row r="209" spans="1:56" ht="15" customHeight="1">
      <c r="A209" s="190">
        <v>40218818</v>
      </c>
      <c r="B209" s="190" t="s">
        <v>1723</v>
      </c>
      <c r="C209" s="191" t="s">
        <v>1724</v>
      </c>
      <c r="D209" s="192" t="s">
        <v>141</v>
      </c>
      <c r="E209" s="193">
        <v>45771</v>
      </c>
      <c r="F209" s="183">
        <v>0.54166666666666663</v>
      </c>
      <c r="G209" s="190" t="s">
        <v>1039</v>
      </c>
      <c r="H209" s="47" t="s">
        <v>1060</v>
      </c>
      <c r="I209" s="80">
        <f>IFERROR(VLOOKUP(H209,'Lookup Data'!A:D,2,FALSE),"")</f>
        <v>23054721</v>
      </c>
      <c r="J209" s="80" t="str">
        <f>IFERROR(VLOOKUP(H209,'Lookup Data'!A:D,3,FALSE),"")</f>
        <v>Computer Science and Software Engineering</v>
      </c>
      <c r="L209" s="47" t="s">
        <v>162</v>
      </c>
      <c r="M209" s="80">
        <f>IFERROR(VLOOKUP(L209,'Lookup Data'!A:B,2,),"")</f>
        <v>10189472</v>
      </c>
      <c r="N209" s="53"/>
      <c r="O209" s="80" t="str">
        <f>IFERROR(VLOOKUP(L209,'Lookup Data'!A:D,3,FALSE),"")</f>
        <v>Building, Civil and Environmental Engineering</v>
      </c>
      <c r="AA209" s="47" t="s">
        <v>237</v>
      </c>
      <c r="AB209" s="80">
        <f>IFERROR(VLOOKUP(AA209,'Lookup Data'!A:B,2,),"")</f>
        <v>22914247</v>
      </c>
      <c r="AC209" s="81" t="str">
        <f>IFERROR(VLOOKUP(AA209,'Lookup Data'!A:D,3,),"")</f>
        <v>Mechanical, Industrial and Aerospace Engineering</v>
      </c>
      <c r="AE209" s="47" t="s">
        <v>595</v>
      </c>
      <c r="AF209" s="80">
        <f>IFERROR(VLOOKUP(AE209,'Lookup Data'!A:D,2,),"")</f>
        <v>10146484</v>
      </c>
      <c r="AG209" s="80" t="str">
        <f>IFERROR(VLOOKUP(AE209,'Lookup Data'!A:D,3,),"")</f>
        <v>Building, Civil and Environmental Engineering</v>
      </c>
      <c r="AI209" s="47" t="s">
        <v>147</v>
      </c>
      <c r="AJ209" s="80">
        <f>IFERROR(VLOOKUP(AI209,'Lookup Data'!A:D,2,),"")</f>
        <v>10196752</v>
      </c>
      <c r="AK209" s="80" t="str">
        <f>IFERROR(VLOOKUP(AI209,'Lookup Data'!A:D,3,),"")</f>
        <v>Building, Civil and Environmental Engineering</v>
      </c>
      <c r="AQ209" s="194" t="s">
        <v>1725</v>
      </c>
      <c r="AR209" s="47" t="s">
        <v>141</v>
      </c>
      <c r="AT209" s="47" t="s">
        <v>1726</v>
      </c>
      <c r="AX209" s="134" t="s">
        <v>677</v>
      </c>
      <c r="AZ209" s="116" t="s">
        <v>678</v>
      </c>
      <c r="BA209" s="53"/>
      <c r="BB209" s="116" t="str">
        <f>IFERROR(IF(VLOOKUP(AX209,'Lookup Data'!I$2:L$29,4,TRUE)="","",VLOOKUP(AX209,'Lookup Data'!I$2:L$29,4,TRUE)),"")</f>
        <v>Gina Cody School of Engineering and Computer Science</v>
      </c>
      <c r="BC209" s="116" t="str">
        <f ca="1">IFERROR(VLOOKUP(BB209,'Lookup Data'!F$2:'Lookup Data'!F$6:G809,2,),"")</f>
        <v>Mourad Debbabi</v>
      </c>
      <c r="BD209" s="103">
        <f t="shared" ref="BD209:BD213" si="5">(E209-7)</f>
        <v>45764</v>
      </c>
    </row>
    <row r="210" spans="1:56" ht="15" customHeight="1">
      <c r="B210" s="6"/>
      <c r="C210" s="6"/>
      <c r="D210" s="6"/>
      <c r="E210" s="10"/>
      <c r="F210" s="11"/>
      <c r="G210" s="6"/>
      <c r="I210" s="80" t="str">
        <f>IFERROR(VLOOKUP(H210,'Lookup Data'!A:D,2,FALSE),"")</f>
        <v/>
      </c>
      <c r="J210" s="80" t="str">
        <f>IFERROR(VLOOKUP(H210,'Lookup Data'!A:D,3,FALSE),"")</f>
        <v/>
      </c>
      <c r="M210" s="80" t="str">
        <f>IFERROR(VLOOKUP(L210,'Lookup Data'!A:B,2,),"")</f>
        <v/>
      </c>
      <c r="N210" s="53"/>
      <c r="O210" s="80" t="str">
        <f>IFERROR(VLOOKUP(L210,'Lookup Data'!A:D,3,FALSE),"")</f>
        <v/>
      </c>
      <c r="AB210" s="80" t="str">
        <f>IFERROR(VLOOKUP(AA210,'Lookup Data'!A:B,2,),"")</f>
        <v/>
      </c>
      <c r="AC210" s="81" t="str">
        <f>IFERROR(VLOOKUP(AA210,'Lookup Data'!A:D,3,),"")</f>
        <v/>
      </c>
      <c r="AF210" s="80" t="str">
        <f>IFERROR(VLOOKUP(AE210,'Lookup Data'!A:D,2,),"")</f>
        <v/>
      </c>
      <c r="AG210" s="80" t="str">
        <f>IFERROR(VLOOKUP(AE210,'Lookup Data'!A:D,3,),"")</f>
        <v/>
      </c>
      <c r="AJ210" s="80" t="str">
        <f>IFERROR(VLOOKUP(AI210,'Lookup Data'!A:D,2,),"")</f>
        <v/>
      </c>
      <c r="AK210" s="80" t="str">
        <f>IFERROR(VLOOKUP(AI210,'Lookup Data'!A:D,3,),"")</f>
        <v/>
      </c>
      <c r="AX210" s="134"/>
      <c r="AZ210" s="116" t="str">
        <f>IFERROR(IF(VLOOKUP(AX210,'Lookup Data'!I$2:K$29,3,TRUE)="","",VLOOKUP(AX210,'Lookup Data'!I$2:K$29,3,TRUE)),"")</f>
        <v/>
      </c>
      <c r="BA210" s="53"/>
      <c r="BB210" s="116" t="str">
        <f>IFERROR(IF(VLOOKUP(AX210,'Lookup Data'!I$2:L$29,4,TRUE)="","",VLOOKUP(AX210,'Lookup Data'!I$2:L$29,4,TRUE)),"")</f>
        <v/>
      </c>
      <c r="BC210" s="116" t="str">
        <f ca="1">IFERROR(VLOOKUP(BB210,'Lookup Data'!F$2:'Lookup Data'!F$6:G810,2,),"")</f>
        <v/>
      </c>
      <c r="BD210" s="103">
        <f t="shared" si="5"/>
        <v>-7</v>
      </c>
    </row>
    <row r="211" spans="1:56" ht="15" customHeight="1">
      <c r="B211" s="6"/>
      <c r="C211" s="6"/>
      <c r="D211" s="6"/>
      <c r="E211" s="10"/>
      <c r="F211" s="11"/>
      <c r="G211" s="6"/>
      <c r="I211" s="80" t="str">
        <f>IFERROR(VLOOKUP(H211,'Lookup Data'!A:D,2,FALSE),"")</f>
        <v/>
      </c>
      <c r="J211" s="80" t="str">
        <f>IFERROR(VLOOKUP(H211,'Lookup Data'!A:D,3,FALSE),"")</f>
        <v/>
      </c>
      <c r="M211" s="80" t="str">
        <f>IFERROR(VLOOKUP(L211,'Lookup Data'!A:B,2,),"")</f>
        <v/>
      </c>
      <c r="N211" s="53"/>
      <c r="O211" s="80" t="str">
        <f>IFERROR(VLOOKUP(L211,'Lookup Data'!A:D,3,FALSE),"")</f>
        <v/>
      </c>
      <c r="AB211" s="80" t="str">
        <f>IFERROR(VLOOKUP(AA211,'Lookup Data'!A:B,2,),"")</f>
        <v/>
      </c>
      <c r="AC211" s="81" t="str">
        <f>IFERROR(VLOOKUP(AA211,'Lookup Data'!A:D,3,),"")</f>
        <v/>
      </c>
      <c r="AF211" s="80" t="str">
        <f>IFERROR(VLOOKUP(AE211,'Lookup Data'!A:D,2,),"")</f>
        <v/>
      </c>
      <c r="AG211" s="80" t="str">
        <f>IFERROR(VLOOKUP(AE211,'Lookup Data'!A:D,3,),"")</f>
        <v/>
      </c>
      <c r="AJ211" s="80" t="str">
        <f>IFERROR(VLOOKUP(AI211,'Lookup Data'!A:D,2,),"")</f>
        <v/>
      </c>
      <c r="AK211" s="80" t="str">
        <f>IFERROR(VLOOKUP(AI211,'Lookup Data'!A:D,3,),"")</f>
        <v/>
      </c>
      <c r="AX211" s="134"/>
      <c r="AZ211" s="116" t="str">
        <f>IFERROR(IF(VLOOKUP(AX211,'Lookup Data'!I$2:K$29,3,TRUE)="","",VLOOKUP(AX211,'Lookup Data'!I$2:K$29,3,TRUE)),"")</f>
        <v/>
      </c>
      <c r="BA211" s="53"/>
      <c r="BB211" s="116" t="str">
        <f>IFERROR(IF(VLOOKUP(AX211,'Lookup Data'!I$2:L$29,4,TRUE)="","",VLOOKUP(AX211,'Lookup Data'!I$2:L$29,4,TRUE)),"")</f>
        <v/>
      </c>
      <c r="BC211" s="116" t="str">
        <f ca="1">IFERROR(VLOOKUP(BB211,'Lookup Data'!F$2:'Lookup Data'!F$6:G811,2,),"")</f>
        <v/>
      </c>
      <c r="BD211" s="103">
        <f t="shared" si="5"/>
        <v>-7</v>
      </c>
    </row>
    <row r="212" spans="1:56" ht="15" customHeight="1">
      <c r="B212" s="6"/>
      <c r="C212" s="6"/>
      <c r="D212" s="6"/>
      <c r="E212" s="10"/>
      <c r="F212" s="11"/>
      <c r="G212" s="6"/>
      <c r="I212" s="80" t="str">
        <f>IFERROR(VLOOKUP(H212,'Lookup Data'!A:D,2,FALSE),"")</f>
        <v/>
      </c>
      <c r="J212" s="80" t="str">
        <f>IFERROR(VLOOKUP(H212,'Lookup Data'!A:D,3,FALSE),"")</f>
        <v/>
      </c>
      <c r="M212" s="80" t="str">
        <f>IFERROR(VLOOKUP(L212,'Lookup Data'!A:B,2,),"")</f>
        <v/>
      </c>
      <c r="N212" s="53"/>
      <c r="O212" s="80" t="str">
        <f>IFERROR(VLOOKUP(L212,'Lookup Data'!A:D,3,FALSE),"")</f>
        <v/>
      </c>
      <c r="AX212" s="134"/>
      <c r="AZ212" s="116" t="str">
        <f>IFERROR(IF(VLOOKUP(AX212,'Lookup Data'!I$2:K$29,3,TRUE)="","",VLOOKUP(AX212,'Lookup Data'!I$2:K$29,3,TRUE)),"")</f>
        <v/>
      </c>
      <c r="BA212" s="53"/>
      <c r="BB212" s="116" t="str">
        <f>IFERROR(IF(VLOOKUP(AX212,'Lookup Data'!I$2:L$29,4,TRUE)="","",VLOOKUP(AX212,'Lookup Data'!I$2:L$29,4,TRUE)),"")</f>
        <v/>
      </c>
      <c r="BC212" s="116" t="str">
        <f ca="1">IFERROR(VLOOKUP(BB212,'Lookup Data'!F$2:'Lookup Data'!F$6:G812,2,),"")</f>
        <v/>
      </c>
      <c r="BD212" s="103">
        <f t="shared" si="5"/>
        <v>-7</v>
      </c>
    </row>
    <row r="213" spans="1:56" ht="15" customHeight="1">
      <c r="B213" s="6"/>
      <c r="C213" s="6"/>
      <c r="D213" s="6"/>
      <c r="E213" s="10"/>
      <c r="F213" s="11"/>
      <c r="G213" s="6"/>
      <c r="M213" s="80" t="str">
        <f>IFERROR(VLOOKUP(L213,'Lookup Data'!A:B,2,),"")</f>
        <v/>
      </c>
      <c r="N213" s="53"/>
      <c r="O213" s="80" t="str">
        <f>IFERROR(VLOOKUP(L213,'Lookup Data'!A:D,3,FALSE),"")</f>
        <v/>
      </c>
      <c r="AX213" s="134"/>
      <c r="AZ213" s="116" t="str">
        <f>IFERROR(IF(VLOOKUP(AX213,'Lookup Data'!I$2:K$29,3,TRUE)="","",VLOOKUP(AX213,'Lookup Data'!I$2:K$29,3,TRUE)),"")</f>
        <v/>
      </c>
      <c r="BA213" s="53"/>
      <c r="BB213" s="116" t="str">
        <f>IFERROR(IF(VLOOKUP(AX213,'Lookup Data'!I$2:L$29,4,TRUE)="","",VLOOKUP(AX213,'Lookup Data'!I$2:L$29,4,TRUE)),"")</f>
        <v/>
      </c>
      <c r="BC213" s="116" t="str">
        <f ca="1">IFERROR(VLOOKUP(BB213,'Lookup Data'!F$2:'Lookup Data'!F$6:G813,2,),"")</f>
        <v/>
      </c>
      <c r="BD213" s="103">
        <f t="shared" si="5"/>
        <v>-7</v>
      </c>
    </row>
    <row r="214" spans="1:56" ht="15" customHeight="1">
      <c r="B214" s="6"/>
      <c r="C214" s="6"/>
      <c r="D214" s="6"/>
      <c r="E214" s="10"/>
      <c r="F214" s="11"/>
      <c r="G214" s="6"/>
    </row>
    <row r="215" spans="1:56" ht="15" customHeight="1">
      <c r="B215" s="6"/>
      <c r="C215" s="6"/>
      <c r="D215" s="6"/>
      <c r="E215" s="10"/>
      <c r="F215" s="11"/>
      <c r="G215" s="6"/>
    </row>
    <row r="216" spans="1:56" ht="15" customHeight="1">
      <c r="B216" s="6"/>
      <c r="C216" s="6"/>
      <c r="D216" s="6"/>
      <c r="E216" s="10"/>
      <c r="F216" s="11"/>
      <c r="G216" s="6"/>
    </row>
    <row r="217" spans="1:56" ht="15" customHeight="1">
      <c r="B217" s="6"/>
      <c r="C217" s="6"/>
      <c r="D217" s="6"/>
      <c r="E217" s="10"/>
      <c r="F217" s="11"/>
      <c r="G217" s="6"/>
    </row>
    <row r="218" spans="1:56" ht="15" customHeight="1">
      <c r="B218" s="6"/>
      <c r="C218" s="6"/>
      <c r="D218" s="6"/>
      <c r="E218" s="10"/>
      <c r="F218" s="11"/>
      <c r="G218" s="6"/>
    </row>
    <row r="219" spans="1:56" ht="15" customHeight="1">
      <c r="B219" s="6"/>
      <c r="C219" s="6"/>
      <c r="D219" s="6"/>
      <c r="E219" s="10"/>
      <c r="F219" s="11"/>
      <c r="G219" s="6"/>
    </row>
    <row r="220" spans="1:56" ht="15" customHeight="1">
      <c r="B220" s="6"/>
      <c r="C220" s="6"/>
      <c r="D220" s="6"/>
      <c r="E220" s="10"/>
      <c r="F220" s="11"/>
      <c r="G220" s="6"/>
    </row>
    <row r="221" spans="1:56" ht="15" customHeight="1">
      <c r="B221" s="6"/>
      <c r="C221" s="6"/>
      <c r="D221" s="6"/>
      <c r="E221" s="10"/>
      <c r="F221" s="11"/>
      <c r="G221" s="6"/>
    </row>
    <row r="222" spans="1:56" ht="15" customHeight="1">
      <c r="B222" s="6"/>
      <c r="C222" s="6"/>
      <c r="D222" s="6"/>
      <c r="E222" s="10"/>
      <c r="F222" s="11"/>
      <c r="G222" s="6"/>
    </row>
    <row r="223" spans="1:56" ht="15" customHeight="1">
      <c r="B223" s="6"/>
      <c r="C223" s="6"/>
      <c r="D223" s="6"/>
      <c r="E223" s="10"/>
      <c r="F223" s="11"/>
      <c r="G223" s="6"/>
    </row>
    <row r="224" spans="1:56" ht="15" customHeight="1">
      <c r="B224" s="6"/>
      <c r="C224" s="6"/>
      <c r="D224" s="6"/>
      <c r="E224" s="10"/>
      <c r="F224" s="11"/>
      <c r="G224" s="6"/>
    </row>
  </sheetData>
  <autoFilter ref="A1:BG36" xr:uid="{00000000-0009-0000-0000-000000000000}">
    <sortState xmlns:xlrd2="http://schemas.microsoft.com/office/spreadsheetml/2017/richdata2" ref="A2:BE36">
      <sortCondition ref="E1:E36"/>
    </sortState>
  </autoFilter>
  <sortState xmlns:xlrd2="http://schemas.microsoft.com/office/spreadsheetml/2017/richdata2" ref="A2:BE79">
    <sortCondition ref="E2:E79"/>
  </sortState>
  <conditionalFormatting sqref="A1">
    <cfRule type="duplicateValues" dxfId="426" priority="664"/>
    <cfRule type="duplicateValues" dxfId="425" priority="669"/>
    <cfRule type="duplicateValues" dxfId="424" priority="670"/>
  </conditionalFormatting>
  <conditionalFormatting sqref="E1 E49 E51:E54 E67:E82 E90:E93 E85:E88 E95 E97:E99 E120:E123 E127 E134 E147 E154 E162 E171 E174 E177 E181 E185 E187 E190 E199:E203 E205 E208:E1048576">
    <cfRule type="timePeriod" dxfId="423" priority="529" timePeriod="today">
      <formula>FLOOR(E1,1)=TODAY()</formula>
    </cfRule>
    <cfRule type="timePeriod" dxfId="422" priority="530" timePeriod="thisWeek">
      <formula>AND(TODAY()-ROUNDDOWN(E1,0)&lt;=WEEKDAY(TODAY())-1,ROUNDDOWN(E1,0)-TODAY()&lt;=7-WEEKDAY(TODAY()))</formula>
    </cfRule>
    <cfRule type="timePeriod" dxfId="421" priority="531" timePeriod="last7Days">
      <formula>AND(TODAY()-FLOOR(E1,1)&lt;=6,FLOOR(E1,1)&lt;=TODAY())</formula>
    </cfRule>
    <cfRule type="timePeriod" dxfId="420" priority="532" timePeriod="nextWeek">
      <formula>AND(ROUNDDOWN(E1,0)-TODAY()&gt;(7-WEEKDAY(TODAY())),ROUNDDOWN(E1,0)-TODAY()&lt;(15-WEEKDAY(TODAY())))</formula>
    </cfRule>
    <cfRule type="expression" dxfId="419" priority="533">
      <formula>AND($E1&gt;TODAY(),$E1&lt;=(TODAY()+42),IF($I1="No",TRUE),$J1="Yes")</formula>
    </cfRule>
  </conditionalFormatting>
  <conditionalFormatting sqref="A177 A171 A134 A115 A90:A93 A1 A67:A82 A85:A88 A95 A97:A99 A101:A102 A105:A106 A108 A120:A122 A127 A147 A154 A162 A174 A181 A184:A185 A187 A190 A192:A203 A208:A1048576">
    <cfRule type="duplicateValues" dxfId="418" priority="851"/>
  </conditionalFormatting>
  <conditionalFormatting sqref="A177:B177 A171:B171 A134:B134 A115:B115 A90:B93 A1:B1 B49:B54 A67:B82 A85:B88 A95:B95 A97:B99 A102:B102 A101 A105:B106 A108:B108 A120:B122 A127:B127 B123 A147:B147 A154:B154 A162:B162 A174:B174 A181:B181 A184:B185 A187:B187 A190:B190 A192:B195 A197:B203 A196 A208:B1048576 B205">
    <cfRule type="duplicateValues" dxfId="417" priority="854"/>
  </conditionalFormatting>
  <conditionalFormatting sqref="B80:B82 B90:B93 B85:B88 B95 B97:B99 B102">
    <cfRule type="duplicateValues" dxfId="416" priority="526"/>
  </conditionalFormatting>
  <conditionalFormatting sqref="E83">
    <cfRule type="timePeriod" dxfId="415" priority="519" timePeriod="today">
      <formula>FLOOR(E83,1)=TODAY()</formula>
    </cfRule>
    <cfRule type="timePeriod" dxfId="414" priority="520" timePeriod="thisWeek">
      <formula>AND(TODAY()-ROUNDDOWN(E83,0)&lt;=WEEKDAY(TODAY())-1,ROUNDDOWN(E83,0)-TODAY()&lt;=7-WEEKDAY(TODAY()))</formula>
    </cfRule>
    <cfRule type="timePeriod" dxfId="413" priority="521" timePeriod="last7Days">
      <formula>AND(TODAY()-FLOOR(E83,1)&lt;=6,FLOOR(E83,1)&lt;=TODAY())</formula>
    </cfRule>
    <cfRule type="timePeriod" dxfId="412" priority="522" timePeriod="nextWeek">
      <formula>AND(ROUNDDOWN(E83,0)-TODAY()&gt;(7-WEEKDAY(TODAY())),ROUNDDOWN(E83,0)-TODAY()&lt;(15-WEEKDAY(TODAY())))</formula>
    </cfRule>
    <cfRule type="expression" dxfId="411" priority="523">
      <formula>AND($E83&gt;TODAY(),$E83&lt;=(TODAY()+42),IF($I83="No",TRUE),$J83="Yes")</formula>
    </cfRule>
  </conditionalFormatting>
  <conditionalFormatting sqref="A83">
    <cfRule type="duplicateValues" dxfId="410" priority="524"/>
  </conditionalFormatting>
  <conditionalFormatting sqref="A83:B83">
    <cfRule type="duplicateValues" dxfId="409" priority="525"/>
  </conditionalFormatting>
  <conditionalFormatting sqref="E84">
    <cfRule type="timePeriod" dxfId="408" priority="512" timePeriod="today">
      <formula>FLOOR(E84,1)=TODAY()</formula>
    </cfRule>
    <cfRule type="timePeriod" dxfId="407" priority="513" timePeriod="thisWeek">
      <formula>AND(TODAY()-ROUNDDOWN(E84,0)&lt;=WEEKDAY(TODAY())-1,ROUNDDOWN(E84,0)-TODAY()&lt;=7-WEEKDAY(TODAY()))</formula>
    </cfRule>
    <cfRule type="timePeriod" dxfId="406" priority="514" timePeriod="last7Days">
      <formula>AND(TODAY()-FLOOR(E84,1)&lt;=6,FLOOR(E84,1)&lt;=TODAY())</formula>
    </cfRule>
    <cfRule type="timePeriod" dxfId="405" priority="515" timePeriod="nextWeek">
      <formula>AND(ROUNDDOWN(E84,0)-TODAY()&gt;(7-WEEKDAY(TODAY())),ROUNDDOWN(E84,0)-TODAY()&lt;(15-WEEKDAY(TODAY())))</formula>
    </cfRule>
    <cfRule type="expression" dxfId="404" priority="516">
      <formula>AND($E84&gt;TODAY(),$E84&lt;=(TODAY()+42),IF($I84="No",TRUE),$J84="Yes")</formula>
    </cfRule>
  </conditionalFormatting>
  <conditionalFormatting sqref="A84">
    <cfRule type="duplicateValues" dxfId="403" priority="517"/>
  </conditionalFormatting>
  <conditionalFormatting sqref="A84:B84">
    <cfRule type="duplicateValues" dxfId="402" priority="518"/>
  </conditionalFormatting>
  <conditionalFormatting sqref="B98:B99 B102">
    <cfRule type="duplicateValues" dxfId="401" priority="511"/>
  </conditionalFormatting>
  <conditionalFormatting sqref="E89">
    <cfRule type="timePeriod" dxfId="400" priority="504" timePeriod="today">
      <formula>FLOOR(E89,1)=TODAY()</formula>
    </cfRule>
    <cfRule type="timePeriod" dxfId="399" priority="505" timePeriod="thisWeek">
      <formula>AND(TODAY()-ROUNDDOWN(E89,0)&lt;=WEEKDAY(TODAY())-1,ROUNDDOWN(E89,0)-TODAY()&lt;=7-WEEKDAY(TODAY()))</formula>
    </cfRule>
    <cfRule type="timePeriod" dxfId="398" priority="506" timePeriod="last7Days">
      <formula>AND(TODAY()-FLOOR(E89,1)&lt;=6,FLOOR(E89,1)&lt;=TODAY())</formula>
    </cfRule>
    <cfRule type="timePeriod" dxfId="397" priority="507" timePeriod="nextWeek">
      <formula>AND(ROUNDDOWN(E89,0)-TODAY()&gt;(7-WEEKDAY(TODAY())),ROUNDDOWN(E89,0)-TODAY()&lt;(15-WEEKDAY(TODAY())))</formula>
    </cfRule>
    <cfRule type="expression" dxfId="396" priority="508">
      <formula>AND($E89&gt;TODAY(),$E89&lt;=(TODAY()+42),IF($I89="No",TRUE),$J89="Yes")</formula>
    </cfRule>
  </conditionalFormatting>
  <conditionalFormatting sqref="A89">
    <cfRule type="duplicateValues" dxfId="395" priority="509"/>
  </conditionalFormatting>
  <conditionalFormatting sqref="A89:B89">
    <cfRule type="duplicateValues" dxfId="394" priority="510"/>
  </conditionalFormatting>
  <conditionalFormatting sqref="E94">
    <cfRule type="timePeriod" dxfId="393" priority="497" timePeriod="today">
      <formula>FLOOR(E94,1)=TODAY()</formula>
    </cfRule>
    <cfRule type="timePeriod" dxfId="392" priority="498" timePeriod="thisWeek">
      <formula>AND(TODAY()-ROUNDDOWN(E94,0)&lt;=WEEKDAY(TODAY())-1,ROUNDDOWN(E94,0)-TODAY()&lt;=7-WEEKDAY(TODAY()))</formula>
    </cfRule>
    <cfRule type="timePeriod" dxfId="391" priority="499" timePeriod="last7Days">
      <formula>AND(TODAY()-FLOOR(E94,1)&lt;=6,FLOOR(E94,1)&lt;=TODAY())</formula>
    </cfRule>
    <cfRule type="timePeriod" dxfId="390" priority="500" timePeriod="nextWeek">
      <formula>AND(ROUNDDOWN(E94,0)-TODAY()&gt;(7-WEEKDAY(TODAY())),ROUNDDOWN(E94,0)-TODAY()&lt;(15-WEEKDAY(TODAY())))</formula>
    </cfRule>
    <cfRule type="expression" dxfId="389" priority="501">
      <formula>AND($E94&gt;TODAY(),$E94&lt;=(TODAY()+42),IF($I94="No",TRUE),$J94="Yes")</formula>
    </cfRule>
  </conditionalFormatting>
  <conditionalFormatting sqref="A94">
    <cfRule type="duplicateValues" dxfId="388" priority="502"/>
  </conditionalFormatting>
  <conditionalFormatting sqref="A94:B94">
    <cfRule type="duplicateValues" dxfId="387" priority="503"/>
  </conditionalFormatting>
  <conditionalFormatting sqref="B94">
    <cfRule type="duplicateValues" dxfId="386" priority="496"/>
  </conditionalFormatting>
  <conditionalFormatting sqref="E96">
    <cfRule type="timePeriod" dxfId="385" priority="489" timePeriod="today">
      <formula>FLOOR(E96,1)=TODAY()</formula>
    </cfRule>
    <cfRule type="timePeriod" dxfId="384" priority="490" timePeriod="thisWeek">
      <formula>AND(TODAY()-ROUNDDOWN(E96,0)&lt;=WEEKDAY(TODAY())-1,ROUNDDOWN(E96,0)-TODAY()&lt;=7-WEEKDAY(TODAY()))</formula>
    </cfRule>
    <cfRule type="timePeriod" dxfId="383" priority="491" timePeriod="last7Days">
      <formula>AND(TODAY()-FLOOR(E96,1)&lt;=6,FLOOR(E96,1)&lt;=TODAY())</formula>
    </cfRule>
    <cfRule type="timePeriod" dxfId="382" priority="492" timePeriod="nextWeek">
      <formula>AND(ROUNDDOWN(E96,0)-TODAY()&gt;(7-WEEKDAY(TODAY())),ROUNDDOWN(E96,0)-TODAY()&lt;(15-WEEKDAY(TODAY())))</formula>
    </cfRule>
    <cfRule type="expression" dxfId="381" priority="493">
      <formula>AND($E96&gt;TODAY(),$E96&lt;=(TODAY()+42),IF($I96="No",TRUE),$J96="Yes")</formula>
    </cfRule>
  </conditionalFormatting>
  <conditionalFormatting sqref="A96">
    <cfRule type="duplicateValues" dxfId="380" priority="494"/>
  </conditionalFormatting>
  <conditionalFormatting sqref="A96:B96">
    <cfRule type="duplicateValues" dxfId="379" priority="495"/>
  </conditionalFormatting>
  <conditionalFormatting sqref="B96">
    <cfRule type="duplicateValues" dxfId="378" priority="488"/>
  </conditionalFormatting>
  <conditionalFormatting sqref="A100">
    <cfRule type="duplicateValues" dxfId="377" priority="479"/>
  </conditionalFormatting>
  <conditionalFormatting sqref="A100">
    <cfRule type="duplicateValues" dxfId="376" priority="480"/>
  </conditionalFormatting>
  <conditionalFormatting sqref="K101">
    <cfRule type="timePeriod" dxfId="375" priority="463" timePeriod="today">
      <formula>FLOOR(K101,1)=TODAY()</formula>
    </cfRule>
    <cfRule type="timePeriod" dxfId="374" priority="464" timePeriod="thisWeek">
      <formula>AND(TODAY()-ROUNDDOWN(K101,0)&lt;=WEEKDAY(TODAY())-1,ROUNDDOWN(K101,0)-TODAY()&lt;=7-WEEKDAY(TODAY()))</formula>
    </cfRule>
    <cfRule type="timePeriod" dxfId="373" priority="465" timePeriod="last7Days">
      <formula>AND(TODAY()-FLOOR(K101,1)&lt;=6,FLOOR(K101,1)&lt;=TODAY())</formula>
    </cfRule>
    <cfRule type="timePeriod" dxfId="372" priority="466" timePeriod="nextWeek">
      <formula>AND(ROUNDDOWN(K101,0)-TODAY()&gt;(7-WEEKDAY(TODAY())),ROUNDDOWN(K101,0)-TODAY()&lt;(15-WEEKDAY(TODAY())))</formula>
    </cfRule>
    <cfRule type="expression" dxfId="371" priority="467">
      <formula>AND($E101&gt;TODAY(),$E101&lt;=(TODAY()+42),IF($I101="No",TRUE),$J101="Yes")</formula>
    </cfRule>
  </conditionalFormatting>
  <conditionalFormatting sqref="G101">
    <cfRule type="duplicateValues" dxfId="370" priority="468"/>
  </conditionalFormatting>
  <conditionalFormatting sqref="G101:H101">
    <cfRule type="duplicateValues" dxfId="369" priority="469"/>
  </conditionalFormatting>
  <conditionalFormatting sqref="H101">
    <cfRule type="duplicateValues" dxfId="368" priority="462"/>
  </conditionalFormatting>
  <conditionalFormatting sqref="A101">
    <cfRule type="duplicateValues" dxfId="367" priority="460"/>
  </conditionalFormatting>
  <conditionalFormatting sqref="A101:B101">
    <cfRule type="duplicateValues" dxfId="366" priority="461"/>
  </conditionalFormatting>
  <conditionalFormatting sqref="B101">
    <cfRule type="duplicateValues" dxfId="365" priority="454"/>
  </conditionalFormatting>
  <conditionalFormatting sqref="A103">
    <cfRule type="duplicateValues" dxfId="364" priority="452"/>
  </conditionalFormatting>
  <conditionalFormatting sqref="A103:B103">
    <cfRule type="duplicateValues" dxfId="363" priority="453"/>
  </conditionalFormatting>
  <conditionalFormatting sqref="B103">
    <cfRule type="duplicateValues" dxfId="362" priority="446"/>
  </conditionalFormatting>
  <conditionalFormatting sqref="A104">
    <cfRule type="duplicateValues" dxfId="361" priority="444"/>
  </conditionalFormatting>
  <conditionalFormatting sqref="A104:B104">
    <cfRule type="duplicateValues" dxfId="360" priority="445"/>
  </conditionalFormatting>
  <conditionalFormatting sqref="B104">
    <cfRule type="duplicateValues" dxfId="359" priority="438"/>
  </conditionalFormatting>
  <conditionalFormatting sqref="A107">
    <cfRule type="duplicateValues" dxfId="358" priority="436"/>
  </conditionalFormatting>
  <conditionalFormatting sqref="A107:B107">
    <cfRule type="duplicateValues" dxfId="357" priority="437"/>
  </conditionalFormatting>
  <conditionalFormatting sqref="B107">
    <cfRule type="duplicateValues" dxfId="356" priority="430"/>
  </conditionalFormatting>
  <conditionalFormatting sqref="A109">
    <cfRule type="duplicateValues" dxfId="355" priority="428"/>
  </conditionalFormatting>
  <conditionalFormatting sqref="A109:B109">
    <cfRule type="duplicateValues" dxfId="354" priority="429"/>
  </conditionalFormatting>
  <conditionalFormatting sqref="B109">
    <cfRule type="duplicateValues" dxfId="353" priority="422"/>
  </conditionalFormatting>
  <conditionalFormatting sqref="E110">
    <cfRule type="timePeriod" dxfId="352" priority="415" timePeriod="today">
      <formula>FLOOR(E110,1)=TODAY()</formula>
    </cfRule>
    <cfRule type="timePeriod" dxfId="351" priority="416" timePeriod="thisWeek">
      <formula>AND(TODAY()-ROUNDDOWN(E110,0)&lt;=WEEKDAY(TODAY())-1,ROUNDDOWN(E110,0)-TODAY()&lt;=7-WEEKDAY(TODAY()))</formula>
    </cfRule>
    <cfRule type="timePeriod" dxfId="350" priority="417" timePeriod="last7Days">
      <formula>AND(TODAY()-FLOOR(E110,1)&lt;=6,FLOOR(E110,1)&lt;=TODAY())</formula>
    </cfRule>
    <cfRule type="timePeriod" dxfId="349" priority="418" timePeriod="nextWeek">
      <formula>AND(ROUNDDOWN(E110,0)-TODAY()&gt;(7-WEEKDAY(TODAY())),ROUNDDOWN(E110,0)-TODAY()&lt;(15-WEEKDAY(TODAY())))</formula>
    </cfRule>
    <cfRule type="expression" dxfId="348" priority="419">
      <formula>AND($E110&gt;TODAY(),$E110&lt;=(TODAY()+42),IF($I110="No",TRUE),$J110="Yes")</formula>
    </cfRule>
  </conditionalFormatting>
  <conditionalFormatting sqref="A110">
    <cfRule type="duplicateValues" dxfId="347" priority="420"/>
  </conditionalFormatting>
  <conditionalFormatting sqref="A110:B110">
    <cfRule type="duplicateValues" dxfId="346" priority="421"/>
  </conditionalFormatting>
  <conditionalFormatting sqref="B110">
    <cfRule type="duplicateValues" dxfId="345" priority="414"/>
  </conditionalFormatting>
  <conditionalFormatting sqref="A111">
    <cfRule type="duplicateValues" dxfId="344" priority="412"/>
  </conditionalFormatting>
  <conditionalFormatting sqref="A111:B111">
    <cfRule type="duplicateValues" dxfId="343" priority="413"/>
  </conditionalFormatting>
  <conditionalFormatting sqref="B111">
    <cfRule type="duplicateValues" dxfId="342" priority="406"/>
  </conditionalFormatting>
  <conditionalFormatting sqref="A112">
    <cfRule type="duplicateValues" dxfId="341" priority="404"/>
  </conditionalFormatting>
  <conditionalFormatting sqref="A112:B112">
    <cfRule type="duplicateValues" dxfId="340" priority="405"/>
  </conditionalFormatting>
  <conditionalFormatting sqref="B112">
    <cfRule type="duplicateValues" dxfId="339" priority="398"/>
  </conditionalFormatting>
  <conditionalFormatting sqref="A113">
    <cfRule type="duplicateValues" dxfId="338" priority="396"/>
  </conditionalFormatting>
  <conditionalFormatting sqref="A113:B113">
    <cfRule type="duplicateValues" dxfId="337" priority="397"/>
  </conditionalFormatting>
  <conditionalFormatting sqref="B113">
    <cfRule type="duplicateValues" dxfId="336" priority="390"/>
  </conditionalFormatting>
  <conditionalFormatting sqref="A114">
    <cfRule type="duplicateValues" dxfId="335" priority="388"/>
  </conditionalFormatting>
  <conditionalFormatting sqref="A114:B114">
    <cfRule type="duplicateValues" dxfId="334" priority="389"/>
  </conditionalFormatting>
  <conditionalFormatting sqref="B114">
    <cfRule type="duplicateValues" dxfId="333" priority="382"/>
  </conditionalFormatting>
  <conditionalFormatting sqref="A116">
    <cfRule type="duplicateValues" dxfId="332" priority="367"/>
  </conditionalFormatting>
  <conditionalFormatting sqref="A116:B116">
    <cfRule type="duplicateValues" dxfId="331" priority="368"/>
  </conditionalFormatting>
  <conditionalFormatting sqref="B116">
    <cfRule type="duplicateValues" dxfId="330" priority="361"/>
  </conditionalFormatting>
  <conditionalFormatting sqref="A117">
    <cfRule type="duplicateValues" dxfId="329" priority="359"/>
  </conditionalFormatting>
  <conditionalFormatting sqref="A117:B117">
    <cfRule type="duplicateValues" dxfId="328" priority="360"/>
  </conditionalFormatting>
  <conditionalFormatting sqref="B117">
    <cfRule type="duplicateValues" dxfId="327" priority="353"/>
  </conditionalFormatting>
  <conditionalFormatting sqref="A118">
    <cfRule type="duplicateValues" dxfId="326" priority="350"/>
  </conditionalFormatting>
  <conditionalFormatting sqref="A118:B118">
    <cfRule type="duplicateValues" dxfId="325" priority="351"/>
  </conditionalFormatting>
  <conditionalFormatting sqref="B118">
    <cfRule type="duplicateValues" dxfId="324" priority="352"/>
  </conditionalFormatting>
  <conditionalFormatting sqref="A119">
    <cfRule type="duplicateValues" dxfId="323" priority="342"/>
  </conditionalFormatting>
  <conditionalFormatting sqref="A119:B119">
    <cfRule type="duplicateValues" dxfId="322" priority="343"/>
  </conditionalFormatting>
  <conditionalFormatting sqref="B119">
    <cfRule type="duplicateValues" dxfId="321" priority="344"/>
  </conditionalFormatting>
  <conditionalFormatting sqref="E124">
    <cfRule type="timePeriod" dxfId="320" priority="331" timePeriod="today">
      <formula>FLOOR(E124,1)=TODAY()</formula>
    </cfRule>
    <cfRule type="timePeriod" dxfId="319" priority="332" timePeriod="thisWeek">
      <formula>AND(TODAY()-ROUNDDOWN(E124,0)&lt;=WEEKDAY(TODAY())-1,ROUNDDOWN(E124,0)-TODAY()&lt;=7-WEEKDAY(TODAY()))</formula>
    </cfRule>
    <cfRule type="timePeriod" dxfId="318" priority="333" timePeriod="last7Days">
      <formula>AND(TODAY()-FLOOR(E124,1)&lt;=6,FLOOR(E124,1)&lt;=TODAY())</formula>
    </cfRule>
    <cfRule type="timePeriod" dxfId="317" priority="334" timePeriod="nextWeek">
      <formula>AND(ROUNDDOWN(E124,0)-TODAY()&gt;(7-WEEKDAY(TODAY())),ROUNDDOWN(E124,0)-TODAY()&lt;(15-WEEKDAY(TODAY())))</formula>
    </cfRule>
    <cfRule type="expression" dxfId="316" priority="335">
      <formula>AND($E124&gt;TODAY(),$E124&lt;=(TODAY()+42),IF($I124="No",TRUE),$J124="Yes")</formula>
    </cfRule>
  </conditionalFormatting>
  <conditionalFormatting sqref="B124">
    <cfRule type="duplicateValues" dxfId="315" priority="336"/>
  </conditionalFormatting>
  <conditionalFormatting sqref="E125">
    <cfRule type="timePeriod" dxfId="314" priority="326" timePeriod="today">
      <formula>FLOOR(E125,1)=TODAY()</formula>
    </cfRule>
    <cfRule type="timePeriod" dxfId="313" priority="327" timePeriod="thisWeek">
      <formula>AND(TODAY()-ROUNDDOWN(E125,0)&lt;=WEEKDAY(TODAY())-1,ROUNDDOWN(E125,0)-TODAY()&lt;=7-WEEKDAY(TODAY()))</formula>
    </cfRule>
    <cfRule type="timePeriod" dxfId="312" priority="328" timePeriod="last7Days">
      <formula>AND(TODAY()-FLOOR(E125,1)&lt;=6,FLOOR(E125,1)&lt;=TODAY())</formula>
    </cfRule>
    <cfRule type="timePeriod" dxfId="311" priority="329" timePeriod="nextWeek">
      <formula>AND(ROUNDDOWN(E125,0)-TODAY()&gt;(7-WEEKDAY(TODAY())),ROUNDDOWN(E125,0)-TODAY()&lt;(15-WEEKDAY(TODAY())))</formula>
    </cfRule>
    <cfRule type="expression" dxfId="310" priority="330">
      <formula>AND($E125&gt;TODAY(),$E125&lt;=(TODAY()+42),IF($I125="No",TRUE),$J125="Yes")</formula>
    </cfRule>
  </conditionalFormatting>
  <conditionalFormatting sqref="E126">
    <cfRule type="timePeriod" dxfId="309" priority="319" timePeriod="today">
      <formula>FLOOR(E126,1)=TODAY()</formula>
    </cfRule>
    <cfRule type="timePeriod" dxfId="308" priority="320" timePeriod="thisWeek">
      <formula>AND(TODAY()-ROUNDDOWN(E126,0)&lt;=WEEKDAY(TODAY())-1,ROUNDDOWN(E126,0)-TODAY()&lt;=7-WEEKDAY(TODAY()))</formula>
    </cfRule>
    <cfRule type="timePeriod" dxfId="307" priority="321" timePeriod="last7Days">
      <formula>AND(TODAY()-FLOOR(E126,1)&lt;=6,FLOOR(E126,1)&lt;=TODAY())</formula>
    </cfRule>
    <cfRule type="timePeriod" dxfId="306" priority="322" timePeriod="nextWeek">
      <formula>AND(ROUNDDOWN(E126,0)-TODAY()&gt;(7-WEEKDAY(TODAY())),ROUNDDOWN(E126,0)-TODAY()&lt;(15-WEEKDAY(TODAY())))</formula>
    </cfRule>
    <cfRule type="expression" dxfId="305" priority="323">
      <formula>AND($E126&gt;TODAY(),$E126&lt;=(TODAY()+42),IF($I126="No",TRUE),$J126="Yes")</formula>
    </cfRule>
  </conditionalFormatting>
  <conditionalFormatting sqref="A126">
    <cfRule type="duplicateValues" dxfId="304" priority="324"/>
  </conditionalFormatting>
  <conditionalFormatting sqref="A126:B126">
    <cfRule type="duplicateValues" dxfId="303" priority="325"/>
  </conditionalFormatting>
  <conditionalFormatting sqref="B126">
    <cfRule type="duplicateValues" dxfId="302" priority="318"/>
  </conditionalFormatting>
  <conditionalFormatting sqref="C126">
    <cfRule type="timePeriod" dxfId="301" priority="313" timePeriod="today">
      <formula>FLOOR(C126,1)=TODAY()</formula>
    </cfRule>
    <cfRule type="timePeriod" dxfId="300" priority="314" timePeriod="thisWeek">
      <formula>AND(TODAY()-ROUNDDOWN(C126,0)&lt;=WEEKDAY(TODAY())-1,ROUNDDOWN(C126,0)-TODAY()&lt;=7-WEEKDAY(TODAY()))</formula>
    </cfRule>
    <cfRule type="timePeriod" dxfId="299" priority="315" timePeriod="last7Days">
      <formula>AND(TODAY()-FLOOR(C126,1)&lt;=6,FLOOR(C126,1)&lt;=TODAY())</formula>
    </cfRule>
    <cfRule type="timePeriod" dxfId="298" priority="316" timePeriod="nextWeek">
      <formula>AND(ROUNDDOWN(C126,0)-TODAY()&gt;(7-WEEKDAY(TODAY())),ROUNDDOWN(C126,0)-TODAY()&lt;(15-WEEKDAY(TODAY())))</formula>
    </cfRule>
    <cfRule type="expression" dxfId="297" priority="317">
      <formula>AND($E126&gt;TODAY(),$E126&lt;=(TODAY()+42),IF($I126="No",TRUE),$J126="Yes")</formula>
    </cfRule>
  </conditionalFormatting>
  <conditionalFormatting sqref="E128:E129">
    <cfRule type="timePeriod" dxfId="296" priority="308" timePeriod="today">
      <formula>FLOOR(E128,1)=TODAY()</formula>
    </cfRule>
    <cfRule type="timePeriod" dxfId="295" priority="309" timePeriod="thisWeek">
      <formula>AND(TODAY()-ROUNDDOWN(E128,0)&lt;=WEEKDAY(TODAY())-1,ROUNDDOWN(E128,0)-TODAY()&lt;=7-WEEKDAY(TODAY()))</formula>
    </cfRule>
    <cfRule type="timePeriod" dxfId="294" priority="310" timePeriod="last7Days">
      <formula>AND(TODAY()-FLOOR(E128,1)&lt;=6,FLOOR(E128,1)&lt;=TODAY())</formula>
    </cfRule>
    <cfRule type="timePeriod" dxfId="293" priority="311" timePeriod="nextWeek">
      <formula>AND(ROUNDDOWN(E128,0)-TODAY()&gt;(7-WEEKDAY(TODAY())),ROUNDDOWN(E128,0)-TODAY()&lt;(15-WEEKDAY(TODAY())))</formula>
    </cfRule>
    <cfRule type="expression" dxfId="292" priority="312">
      <formula>AND($E128&gt;TODAY(),$E128&lt;=(TODAY()+42),IF($I128="No",TRUE),$J128="Yes")</formula>
    </cfRule>
  </conditionalFormatting>
  <conditionalFormatting sqref="E130">
    <cfRule type="timePeriod" dxfId="291" priority="302" timePeriod="today">
      <formula>FLOOR(E130,1)=TODAY()</formula>
    </cfRule>
    <cfRule type="timePeriod" dxfId="290" priority="303" timePeriod="thisWeek">
      <formula>AND(TODAY()-ROUNDDOWN(E130,0)&lt;=WEEKDAY(TODAY())-1,ROUNDDOWN(E130,0)-TODAY()&lt;=7-WEEKDAY(TODAY()))</formula>
    </cfRule>
    <cfRule type="timePeriod" dxfId="289" priority="304" timePeriod="last7Days">
      <formula>AND(TODAY()-FLOOR(E130,1)&lt;=6,FLOOR(E130,1)&lt;=TODAY())</formula>
    </cfRule>
    <cfRule type="timePeriod" dxfId="288" priority="305" timePeriod="nextWeek">
      <formula>AND(ROUNDDOWN(E130,0)-TODAY()&gt;(7-WEEKDAY(TODAY())),ROUNDDOWN(E130,0)-TODAY()&lt;(15-WEEKDAY(TODAY())))</formula>
    </cfRule>
    <cfRule type="expression" dxfId="287" priority="306">
      <formula>AND($E130&gt;TODAY(),$E130&lt;=(TODAY()+42),IF($I130="No",TRUE),$J130="Yes")</formula>
    </cfRule>
  </conditionalFormatting>
  <conditionalFormatting sqref="B130">
    <cfRule type="duplicateValues" dxfId="286" priority="307"/>
  </conditionalFormatting>
  <conditionalFormatting sqref="E131">
    <cfRule type="timePeriod" dxfId="285" priority="296" timePeriod="today">
      <formula>FLOOR(E131,1)=TODAY()</formula>
    </cfRule>
    <cfRule type="timePeriod" dxfId="284" priority="297" timePeriod="thisWeek">
      <formula>AND(TODAY()-ROUNDDOWN(E131,0)&lt;=WEEKDAY(TODAY())-1,ROUNDDOWN(E131,0)-TODAY()&lt;=7-WEEKDAY(TODAY()))</formula>
    </cfRule>
    <cfRule type="timePeriod" dxfId="283" priority="298" timePeriod="last7Days">
      <formula>AND(TODAY()-FLOOR(E131,1)&lt;=6,FLOOR(E131,1)&lt;=TODAY())</formula>
    </cfRule>
    <cfRule type="timePeriod" dxfId="282" priority="299" timePeriod="nextWeek">
      <formula>AND(ROUNDDOWN(E131,0)-TODAY()&gt;(7-WEEKDAY(TODAY())),ROUNDDOWN(E131,0)-TODAY()&lt;(15-WEEKDAY(TODAY())))</formula>
    </cfRule>
    <cfRule type="expression" dxfId="281" priority="300">
      <formula>AND($E131&gt;TODAY(),$E131&lt;=(TODAY()+42),IF($I131="No",TRUE),$J131="Yes")</formula>
    </cfRule>
  </conditionalFormatting>
  <conditionalFormatting sqref="B131">
    <cfRule type="duplicateValues" dxfId="280" priority="301"/>
  </conditionalFormatting>
  <conditionalFormatting sqref="E132">
    <cfRule type="timePeriod" dxfId="279" priority="289" timePeriod="today">
      <formula>FLOOR(E132,1)=TODAY()</formula>
    </cfRule>
    <cfRule type="timePeriod" dxfId="278" priority="290" timePeriod="thisWeek">
      <formula>AND(TODAY()-ROUNDDOWN(E132,0)&lt;=WEEKDAY(TODAY())-1,ROUNDDOWN(E132,0)-TODAY()&lt;=7-WEEKDAY(TODAY()))</formula>
    </cfRule>
    <cfRule type="timePeriod" dxfId="277" priority="291" timePeriod="last7Days">
      <formula>AND(TODAY()-FLOOR(E132,1)&lt;=6,FLOOR(E132,1)&lt;=TODAY())</formula>
    </cfRule>
    <cfRule type="timePeriod" dxfId="276" priority="292" timePeriod="nextWeek">
      <formula>AND(ROUNDDOWN(E132,0)-TODAY()&gt;(7-WEEKDAY(TODAY())),ROUNDDOWN(E132,0)-TODAY()&lt;(15-WEEKDAY(TODAY())))</formula>
    </cfRule>
    <cfRule type="expression" dxfId="275" priority="293">
      <formula>AND($E132&gt;TODAY(),$E132&lt;=(TODAY()+42),IF($I132="No",TRUE),$J132="Yes")</formula>
    </cfRule>
  </conditionalFormatting>
  <conditionalFormatting sqref="A132">
    <cfRule type="duplicateValues" dxfId="274" priority="294"/>
  </conditionalFormatting>
  <conditionalFormatting sqref="A132:B132">
    <cfRule type="duplicateValues" dxfId="273" priority="295"/>
  </conditionalFormatting>
  <conditionalFormatting sqref="B132">
    <cfRule type="duplicateValues" dxfId="272" priority="288"/>
  </conditionalFormatting>
  <conditionalFormatting sqref="C132">
    <cfRule type="timePeriod" dxfId="271" priority="283" timePeriod="today">
      <formula>FLOOR(C132,1)=TODAY()</formula>
    </cfRule>
    <cfRule type="timePeriod" dxfId="270" priority="284" timePeriod="thisWeek">
      <formula>AND(TODAY()-ROUNDDOWN(C132,0)&lt;=WEEKDAY(TODAY())-1,ROUNDDOWN(C132,0)-TODAY()&lt;=7-WEEKDAY(TODAY()))</formula>
    </cfRule>
    <cfRule type="timePeriod" dxfId="269" priority="285" timePeriod="last7Days">
      <formula>AND(TODAY()-FLOOR(C132,1)&lt;=6,FLOOR(C132,1)&lt;=TODAY())</formula>
    </cfRule>
    <cfRule type="timePeriod" dxfId="268" priority="286" timePeriod="nextWeek">
      <formula>AND(ROUNDDOWN(C132,0)-TODAY()&gt;(7-WEEKDAY(TODAY())),ROUNDDOWN(C132,0)-TODAY()&lt;(15-WEEKDAY(TODAY())))</formula>
    </cfRule>
    <cfRule type="expression" dxfId="267" priority="287">
      <formula>AND($E132&gt;TODAY(),$E132&lt;=(TODAY()+42),IF($I132="No",TRUE),$J132="Yes")</formula>
    </cfRule>
  </conditionalFormatting>
  <conditionalFormatting sqref="E133">
    <cfRule type="timePeriod" dxfId="266" priority="268" timePeriod="today">
      <formula>FLOOR(E133,1)=TODAY()</formula>
    </cfRule>
    <cfRule type="timePeriod" dxfId="265" priority="269" timePeriod="thisWeek">
      <formula>AND(TODAY()-ROUNDDOWN(E133,0)&lt;=WEEKDAY(TODAY())-1,ROUNDDOWN(E133,0)-TODAY()&lt;=7-WEEKDAY(TODAY()))</formula>
    </cfRule>
    <cfRule type="timePeriod" dxfId="264" priority="270" timePeriod="last7Days">
      <formula>AND(TODAY()-FLOOR(E133,1)&lt;=6,FLOOR(E133,1)&lt;=TODAY())</formula>
    </cfRule>
    <cfRule type="timePeriod" dxfId="263" priority="271" timePeriod="nextWeek">
      <formula>AND(ROUNDDOWN(E133,0)-TODAY()&gt;(7-WEEKDAY(TODAY())),ROUNDDOWN(E133,0)-TODAY()&lt;(15-WEEKDAY(TODAY())))</formula>
    </cfRule>
    <cfRule type="expression" dxfId="262" priority="272">
      <formula>AND($E133&gt;TODAY(),$E133&lt;=(TODAY()+42),IF($I133="No",TRUE),$J133="Yes")</formula>
    </cfRule>
  </conditionalFormatting>
  <conditionalFormatting sqref="E135">
    <cfRule type="timePeriod" dxfId="261" priority="263" timePeriod="today">
      <formula>FLOOR(E135,1)=TODAY()</formula>
    </cfRule>
    <cfRule type="timePeriod" dxfId="260" priority="264" timePeriod="thisWeek">
      <formula>AND(TODAY()-ROUNDDOWN(E135,0)&lt;=WEEKDAY(TODAY())-1,ROUNDDOWN(E135,0)-TODAY()&lt;=7-WEEKDAY(TODAY()))</formula>
    </cfRule>
    <cfRule type="timePeriod" dxfId="259" priority="265" timePeriod="last7Days">
      <formula>AND(TODAY()-FLOOR(E135,1)&lt;=6,FLOOR(E135,1)&lt;=TODAY())</formula>
    </cfRule>
    <cfRule type="timePeriod" dxfId="258" priority="266" timePeriod="nextWeek">
      <formula>AND(ROUNDDOWN(E135,0)-TODAY()&gt;(7-WEEKDAY(TODAY())),ROUNDDOWN(E135,0)-TODAY()&lt;(15-WEEKDAY(TODAY())))</formula>
    </cfRule>
    <cfRule type="expression" dxfId="257" priority="267">
      <formula>AND($E135&gt;TODAY(),$E135&lt;=(TODAY()+42),IF($I135="No",TRUE),$J135="Yes")</formula>
    </cfRule>
  </conditionalFormatting>
  <conditionalFormatting sqref="E137">
    <cfRule type="timePeriod" dxfId="256" priority="258" timePeriod="today">
      <formula>FLOOR(E137,1)=TODAY()</formula>
    </cfRule>
    <cfRule type="timePeriod" dxfId="255" priority="259" timePeriod="thisWeek">
      <formula>AND(TODAY()-ROUNDDOWN(E137,0)&lt;=WEEKDAY(TODAY())-1,ROUNDDOWN(E137,0)-TODAY()&lt;=7-WEEKDAY(TODAY()))</formula>
    </cfRule>
    <cfRule type="timePeriod" dxfId="254" priority="260" timePeriod="last7Days">
      <formula>AND(TODAY()-FLOOR(E137,1)&lt;=6,FLOOR(E137,1)&lt;=TODAY())</formula>
    </cfRule>
    <cfRule type="timePeriod" dxfId="253" priority="261" timePeriod="nextWeek">
      <formula>AND(ROUNDDOWN(E137,0)-TODAY()&gt;(7-WEEKDAY(TODAY())),ROUNDDOWN(E137,0)-TODAY()&lt;(15-WEEKDAY(TODAY())))</formula>
    </cfRule>
    <cfRule type="expression" dxfId="252" priority="262">
      <formula>AND($E137&gt;TODAY(),$E137&lt;=(TODAY()+42),IF($I137="No",TRUE),$J137="Yes")</formula>
    </cfRule>
  </conditionalFormatting>
  <conditionalFormatting sqref="E138">
    <cfRule type="timePeriod" dxfId="251" priority="253" timePeriod="today">
      <formula>FLOOR(E138,1)=TODAY()</formula>
    </cfRule>
    <cfRule type="timePeriod" dxfId="250" priority="254" timePeriod="thisWeek">
      <formula>AND(TODAY()-ROUNDDOWN(E138,0)&lt;=WEEKDAY(TODAY())-1,ROUNDDOWN(E138,0)-TODAY()&lt;=7-WEEKDAY(TODAY()))</formula>
    </cfRule>
    <cfRule type="timePeriod" dxfId="249" priority="255" timePeriod="last7Days">
      <formula>AND(TODAY()-FLOOR(E138,1)&lt;=6,FLOOR(E138,1)&lt;=TODAY())</formula>
    </cfRule>
    <cfRule type="timePeriod" dxfId="248" priority="256" timePeriod="nextWeek">
      <formula>AND(ROUNDDOWN(E138,0)-TODAY()&gt;(7-WEEKDAY(TODAY())),ROUNDDOWN(E138,0)-TODAY()&lt;(15-WEEKDAY(TODAY())))</formula>
    </cfRule>
    <cfRule type="expression" dxfId="247" priority="257">
      <formula>AND($E138&gt;TODAY(),$E138&lt;=(TODAY()+42),IF($I138="No",TRUE),$J138="Yes")</formula>
    </cfRule>
  </conditionalFormatting>
  <conditionalFormatting sqref="E139">
    <cfRule type="timePeriod" dxfId="246" priority="248" timePeriod="today">
      <formula>FLOOR(E139,1)=TODAY()</formula>
    </cfRule>
    <cfRule type="timePeriod" dxfId="245" priority="249" timePeriod="thisWeek">
      <formula>AND(TODAY()-ROUNDDOWN(E139,0)&lt;=WEEKDAY(TODAY())-1,ROUNDDOWN(E139,0)-TODAY()&lt;=7-WEEKDAY(TODAY()))</formula>
    </cfRule>
    <cfRule type="timePeriod" dxfId="244" priority="250" timePeriod="last7Days">
      <formula>AND(TODAY()-FLOOR(E139,1)&lt;=6,FLOOR(E139,1)&lt;=TODAY())</formula>
    </cfRule>
    <cfRule type="timePeriod" dxfId="243" priority="251" timePeriod="nextWeek">
      <formula>AND(ROUNDDOWN(E139,0)-TODAY()&gt;(7-WEEKDAY(TODAY())),ROUNDDOWN(E139,0)-TODAY()&lt;(15-WEEKDAY(TODAY())))</formula>
    </cfRule>
    <cfRule type="expression" dxfId="242" priority="252">
      <formula>AND($E139&gt;TODAY(),$E139&lt;=(TODAY()+42),IF($I139="No",TRUE),$J139="Yes")</formula>
    </cfRule>
  </conditionalFormatting>
  <conditionalFormatting sqref="E140">
    <cfRule type="timePeriod" dxfId="241" priority="243" timePeriod="today">
      <formula>FLOOR(E140,1)=TODAY()</formula>
    </cfRule>
    <cfRule type="timePeriod" dxfId="240" priority="244" timePeriod="thisWeek">
      <formula>AND(TODAY()-ROUNDDOWN(E140,0)&lt;=WEEKDAY(TODAY())-1,ROUNDDOWN(E140,0)-TODAY()&lt;=7-WEEKDAY(TODAY()))</formula>
    </cfRule>
    <cfRule type="timePeriod" dxfId="239" priority="245" timePeriod="last7Days">
      <formula>AND(TODAY()-FLOOR(E140,1)&lt;=6,FLOOR(E140,1)&lt;=TODAY())</formula>
    </cfRule>
    <cfRule type="timePeriod" dxfId="238" priority="246" timePeriod="nextWeek">
      <formula>AND(ROUNDDOWN(E140,0)-TODAY()&gt;(7-WEEKDAY(TODAY())),ROUNDDOWN(E140,0)-TODAY()&lt;(15-WEEKDAY(TODAY())))</formula>
    </cfRule>
    <cfRule type="expression" dxfId="237" priority="247">
      <formula>AND($E140&gt;TODAY(),$E140&lt;=(TODAY()+42),IF($I140="No",TRUE),$J140="Yes")</formula>
    </cfRule>
  </conditionalFormatting>
  <conditionalFormatting sqref="E141">
    <cfRule type="timePeriod" dxfId="236" priority="238" timePeriod="today">
      <formula>FLOOR(E141,1)=TODAY()</formula>
    </cfRule>
    <cfRule type="timePeriod" dxfId="235" priority="239" timePeriod="thisWeek">
      <formula>AND(TODAY()-ROUNDDOWN(E141,0)&lt;=WEEKDAY(TODAY())-1,ROUNDDOWN(E141,0)-TODAY()&lt;=7-WEEKDAY(TODAY()))</formula>
    </cfRule>
    <cfRule type="timePeriod" dxfId="234" priority="240" timePeriod="last7Days">
      <formula>AND(TODAY()-FLOOR(E141,1)&lt;=6,FLOOR(E141,1)&lt;=TODAY())</formula>
    </cfRule>
    <cfRule type="timePeriod" dxfId="233" priority="241" timePeriod="nextWeek">
      <formula>AND(ROUNDDOWN(E141,0)-TODAY()&gt;(7-WEEKDAY(TODAY())),ROUNDDOWN(E141,0)-TODAY()&lt;(15-WEEKDAY(TODAY())))</formula>
    </cfRule>
    <cfRule type="expression" dxfId="232" priority="242">
      <formula>AND($E141&gt;TODAY(),$E141&lt;=(TODAY()+42),IF($I141="No",TRUE),$J141="Yes")</formula>
    </cfRule>
  </conditionalFormatting>
  <conditionalFormatting sqref="E142">
    <cfRule type="timePeriod" dxfId="231" priority="233" timePeriod="today">
      <formula>FLOOR(E142,1)=TODAY()</formula>
    </cfRule>
    <cfRule type="timePeriod" dxfId="230" priority="234" timePeriod="thisWeek">
      <formula>AND(TODAY()-ROUNDDOWN(E142,0)&lt;=WEEKDAY(TODAY())-1,ROUNDDOWN(E142,0)-TODAY()&lt;=7-WEEKDAY(TODAY()))</formula>
    </cfRule>
    <cfRule type="timePeriod" dxfId="229" priority="235" timePeriod="last7Days">
      <formula>AND(TODAY()-FLOOR(E142,1)&lt;=6,FLOOR(E142,1)&lt;=TODAY())</formula>
    </cfRule>
    <cfRule type="timePeriod" dxfId="228" priority="236" timePeriod="nextWeek">
      <formula>AND(ROUNDDOWN(E142,0)-TODAY()&gt;(7-WEEKDAY(TODAY())),ROUNDDOWN(E142,0)-TODAY()&lt;(15-WEEKDAY(TODAY())))</formula>
    </cfRule>
    <cfRule type="expression" dxfId="227" priority="237">
      <formula>AND($E142&gt;TODAY(),$E142&lt;=(TODAY()+42),IF($I142="No",TRUE),$J142="Yes")</formula>
    </cfRule>
  </conditionalFormatting>
  <conditionalFormatting sqref="E143">
    <cfRule type="timePeriod" dxfId="226" priority="228" timePeriod="today">
      <formula>FLOOR(E143,1)=TODAY()</formula>
    </cfRule>
    <cfRule type="timePeriod" dxfId="225" priority="229" timePeriod="thisWeek">
      <formula>AND(TODAY()-ROUNDDOWN(E143,0)&lt;=WEEKDAY(TODAY())-1,ROUNDDOWN(E143,0)-TODAY()&lt;=7-WEEKDAY(TODAY()))</formula>
    </cfRule>
    <cfRule type="timePeriod" dxfId="224" priority="230" timePeriod="last7Days">
      <formula>AND(TODAY()-FLOOR(E143,1)&lt;=6,FLOOR(E143,1)&lt;=TODAY())</formula>
    </cfRule>
    <cfRule type="timePeriod" dxfId="223" priority="231" timePeriod="nextWeek">
      <formula>AND(ROUNDDOWN(E143,0)-TODAY()&gt;(7-WEEKDAY(TODAY())),ROUNDDOWN(E143,0)-TODAY()&lt;(15-WEEKDAY(TODAY())))</formula>
    </cfRule>
    <cfRule type="expression" dxfId="222" priority="232">
      <formula>AND($E143&gt;TODAY(),$E143&lt;=(TODAY()+42),IF($I143="No",TRUE),$J143="Yes")</formula>
    </cfRule>
  </conditionalFormatting>
  <conditionalFormatting sqref="E144">
    <cfRule type="timePeriod" dxfId="221" priority="223" timePeriod="today">
      <formula>FLOOR(E144,1)=TODAY()</formula>
    </cfRule>
    <cfRule type="timePeriod" dxfId="220" priority="224" timePeriod="thisWeek">
      <formula>AND(TODAY()-ROUNDDOWN(E144,0)&lt;=WEEKDAY(TODAY())-1,ROUNDDOWN(E144,0)-TODAY()&lt;=7-WEEKDAY(TODAY()))</formula>
    </cfRule>
    <cfRule type="timePeriod" dxfId="219" priority="225" timePeriod="last7Days">
      <formula>AND(TODAY()-FLOOR(E144,1)&lt;=6,FLOOR(E144,1)&lt;=TODAY())</formula>
    </cfRule>
    <cfRule type="timePeriod" dxfId="218" priority="226" timePeriod="nextWeek">
      <formula>AND(ROUNDDOWN(E144,0)-TODAY()&gt;(7-WEEKDAY(TODAY())),ROUNDDOWN(E144,0)-TODAY()&lt;(15-WEEKDAY(TODAY())))</formula>
    </cfRule>
    <cfRule type="expression" dxfId="217" priority="227">
      <formula>AND($E144&gt;TODAY(),$E144&lt;=(TODAY()+42),IF($I144="No",TRUE),$J144="Yes")</formula>
    </cfRule>
  </conditionalFormatting>
  <conditionalFormatting sqref="E145">
    <cfRule type="timePeriod" dxfId="216" priority="218" timePeriod="today">
      <formula>FLOOR(E145,1)=TODAY()</formula>
    </cfRule>
    <cfRule type="timePeriod" dxfId="215" priority="219" timePeriod="thisWeek">
      <formula>AND(TODAY()-ROUNDDOWN(E145,0)&lt;=WEEKDAY(TODAY())-1,ROUNDDOWN(E145,0)-TODAY()&lt;=7-WEEKDAY(TODAY()))</formula>
    </cfRule>
    <cfRule type="timePeriod" dxfId="214" priority="220" timePeriod="last7Days">
      <formula>AND(TODAY()-FLOOR(E145,1)&lt;=6,FLOOR(E145,1)&lt;=TODAY())</formula>
    </cfRule>
    <cfRule type="timePeriod" dxfId="213" priority="221" timePeriod="nextWeek">
      <formula>AND(ROUNDDOWN(E145,0)-TODAY()&gt;(7-WEEKDAY(TODAY())),ROUNDDOWN(E145,0)-TODAY()&lt;(15-WEEKDAY(TODAY())))</formula>
    </cfRule>
    <cfRule type="expression" dxfId="212" priority="222">
      <formula>AND($E145&gt;TODAY(),$E145&lt;=(TODAY()+42),IF($I145="No",TRUE),$J145="Yes")</formula>
    </cfRule>
  </conditionalFormatting>
  <conditionalFormatting sqref="E146">
    <cfRule type="timePeriod" dxfId="211" priority="213" timePeriod="today">
      <formula>FLOOR(E146,1)=TODAY()</formula>
    </cfRule>
    <cfRule type="timePeriod" dxfId="210" priority="214" timePeriod="thisWeek">
      <formula>AND(TODAY()-ROUNDDOWN(E146,0)&lt;=WEEKDAY(TODAY())-1,ROUNDDOWN(E146,0)-TODAY()&lt;=7-WEEKDAY(TODAY()))</formula>
    </cfRule>
    <cfRule type="timePeriod" dxfId="209" priority="215" timePeriod="last7Days">
      <formula>AND(TODAY()-FLOOR(E146,1)&lt;=6,FLOOR(E146,1)&lt;=TODAY())</formula>
    </cfRule>
    <cfRule type="timePeriod" dxfId="208" priority="216" timePeriod="nextWeek">
      <formula>AND(ROUNDDOWN(E146,0)-TODAY()&gt;(7-WEEKDAY(TODAY())),ROUNDDOWN(E146,0)-TODAY()&lt;(15-WEEKDAY(TODAY())))</formula>
    </cfRule>
    <cfRule type="expression" dxfId="207" priority="217">
      <formula>AND($E146&gt;TODAY(),$E146&lt;=(TODAY()+42),IF($I146="No",TRUE),$J146="Yes")</formula>
    </cfRule>
  </conditionalFormatting>
  <conditionalFormatting sqref="E148">
    <cfRule type="timePeriod" dxfId="206" priority="208" timePeriod="today">
      <formula>FLOOR(E148,1)=TODAY()</formula>
    </cfRule>
    <cfRule type="timePeriod" dxfId="205" priority="209" timePeriod="thisWeek">
      <formula>AND(TODAY()-ROUNDDOWN(E148,0)&lt;=WEEKDAY(TODAY())-1,ROUNDDOWN(E148,0)-TODAY()&lt;=7-WEEKDAY(TODAY()))</formula>
    </cfRule>
    <cfRule type="timePeriod" dxfId="204" priority="210" timePeriod="last7Days">
      <formula>AND(TODAY()-FLOOR(E148,1)&lt;=6,FLOOR(E148,1)&lt;=TODAY())</formula>
    </cfRule>
    <cfRule type="timePeriod" dxfId="203" priority="211" timePeriod="nextWeek">
      <formula>AND(ROUNDDOWN(E148,0)-TODAY()&gt;(7-WEEKDAY(TODAY())),ROUNDDOWN(E148,0)-TODAY()&lt;(15-WEEKDAY(TODAY())))</formula>
    </cfRule>
    <cfRule type="expression" dxfId="202" priority="212">
      <formula>AND($E148&gt;TODAY(),$E148&lt;=(TODAY()+42),IF($I148="No",TRUE),$J148="Yes")</formula>
    </cfRule>
  </conditionalFormatting>
  <conditionalFormatting sqref="E149">
    <cfRule type="timePeriod" dxfId="201" priority="201" timePeriod="today">
      <formula>FLOOR(E149,1)=TODAY()</formula>
    </cfRule>
    <cfRule type="timePeriod" dxfId="200" priority="202" timePeriod="thisWeek">
      <formula>AND(TODAY()-ROUNDDOWN(E149,0)&lt;=WEEKDAY(TODAY())-1,ROUNDDOWN(E149,0)-TODAY()&lt;=7-WEEKDAY(TODAY()))</formula>
    </cfRule>
    <cfRule type="timePeriod" dxfId="199" priority="203" timePeriod="last7Days">
      <formula>AND(TODAY()-FLOOR(E149,1)&lt;=6,FLOOR(E149,1)&lt;=TODAY())</formula>
    </cfRule>
    <cfRule type="timePeriod" dxfId="198" priority="204" timePeriod="nextWeek">
      <formula>AND(ROUNDDOWN(E149,0)-TODAY()&gt;(7-WEEKDAY(TODAY())),ROUNDDOWN(E149,0)-TODAY()&lt;(15-WEEKDAY(TODAY())))</formula>
    </cfRule>
    <cfRule type="expression" dxfId="197" priority="205">
      <formula>AND($E149&gt;TODAY(),$E149&lt;=(TODAY()+42),IF($I149="No",TRUE),$J149="Yes")</formula>
    </cfRule>
  </conditionalFormatting>
  <conditionalFormatting sqref="A149">
    <cfRule type="duplicateValues" dxfId="196" priority="206"/>
  </conditionalFormatting>
  <conditionalFormatting sqref="A149:B149">
    <cfRule type="duplicateValues" dxfId="195" priority="207"/>
  </conditionalFormatting>
  <conditionalFormatting sqref="E150">
    <cfRule type="timePeriod" dxfId="194" priority="196" timePeriod="today">
      <formula>FLOOR(E150,1)=TODAY()</formula>
    </cfRule>
    <cfRule type="timePeriod" dxfId="193" priority="197" timePeriod="thisWeek">
      <formula>AND(TODAY()-ROUNDDOWN(E150,0)&lt;=WEEKDAY(TODAY())-1,ROUNDDOWN(E150,0)-TODAY()&lt;=7-WEEKDAY(TODAY()))</formula>
    </cfRule>
    <cfRule type="timePeriod" dxfId="192" priority="198" timePeriod="last7Days">
      <formula>AND(TODAY()-FLOOR(E150,1)&lt;=6,FLOOR(E150,1)&lt;=TODAY())</formula>
    </cfRule>
    <cfRule type="timePeriod" dxfId="191" priority="199" timePeriod="nextWeek">
      <formula>AND(ROUNDDOWN(E150,0)-TODAY()&gt;(7-WEEKDAY(TODAY())),ROUNDDOWN(E150,0)-TODAY()&lt;(15-WEEKDAY(TODAY())))</formula>
    </cfRule>
    <cfRule type="expression" dxfId="190" priority="200">
      <formula>AND($E150&gt;TODAY(),$E150&lt;=(TODAY()+42),IF($I150="No",TRUE),$J150="Yes")</formula>
    </cfRule>
  </conditionalFormatting>
  <conditionalFormatting sqref="E151">
    <cfRule type="timePeriod" dxfId="189" priority="191" timePeriod="today">
      <formula>FLOOR(E151,1)=TODAY()</formula>
    </cfRule>
    <cfRule type="timePeriod" dxfId="188" priority="192" timePeriod="thisWeek">
      <formula>AND(TODAY()-ROUNDDOWN(E151,0)&lt;=WEEKDAY(TODAY())-1,ROUNDDOWN(E151,0)-TODAY()&lt;=7-WEEKDAY(TODAY()))</formula>
    </cfRule>
    <cfRule type="timePeriod" dxfId="187" priority="193" timePeriod="last7Days">
      <formula>AND(TODAY()-FLOOR(E151,1)&lt;=6,FLOOR(E151,1)&lt;=TODAY())</formula>
    </cfRule>
    <cfRule type="timePeriod" dxfId="186" priority="194" timePeriod="nextWeek">
      <formula>AND(ROUNDDOWN(E151,0)-TODAY()&gt;(7-WEEKDAY(TODAY())),ROUNDDOWN(E151,0)-TODAY()&lt;(15-WEEKDAY(TODAY())))</formula>
    </cfRule>
    <cfRule type="expression" dxfId="185" priority="195">
      <formula>AND($E151&gt;TODAY(),$E151&lt;=(TODAY()+42),IF($I151="No",TRUE),$J151="Yes")</formula>
    </cfRule>
  </conditionalFormatting>
  <conditionalFormatting sqref="E152">
    <cfRule type="timePeriod" dxfId="184" priority="186" timePeriod="today">
      <formula>FLOOR(E152,1)=TODAY()</formula>
    </cfRule>
    <cfRule type="timePeriod" dxfId="183" priority="187" timePeriod="thisWeek">
      <formula>AND(TODAY()-ROUNDDOWN(E152,0)&lt;=WEEKDAY(TODAY())-1,ROUNDDOWN(E152,0)-TODAY()&lt;=7-WEEKDAY(TODAY()))</formula>
    </cfRule>
    <cfRule type="timePeriod" dxfId="182" priority="188" timePeriod="last7Days">
      <formula>AND(TODAY()-FLOOR(E152,1)&lt;=6,FLOOR(E152,1)&lt;=TODAY())</formula>
    </cfRule>
    <cfRule type="timePeriod" dxfId="181" priority="189" timePeriod="nextWeek">
      <formula>AND(ROUNDDOWN(E152,0)-TODAY()&gt;(7-WEEKDAY(TODAY())),ROUNDDOWN(E152,0)-TODAY()&lt;(15-WEEKDAY(TODAY())))</formula>
    </cfRule>
    <cfRule type="expression" dxfId="180" priority="190">
      <formula>AND($E152&gt;TODAY(),$E152&lt;=(TODAY()+42),IF($I152="No",TRUE),$J152="Yes")</formula>
    </cfRule>
  </conditionalFormatting>
  <conditionalFormatting sqref="E153">
    <cfRule type="timePeriod" dxfId="179" priority="181" timePeriod="today">
      <formula>FLOOR(E153,1)=TODAY()</formula>
    </cfRule>
    <cfRule type="timePeriod" dxfId="178" priority="182" timePeriod="thisWeek">
      <formula>AND(TODAY()-ROUNDDOWN(E153,0)&lt;=WEEKDAY(TODAY())-1,ROUNDDOWN(E153,0)-TODAY()&lt;=7-WEEKDAY(TODAY()))</formula>
    </cfRule>
    <cfRule type="timePeriod" dxfId="177" priority="183" timePeriod="last7Days">
      <formula>AND(TODAY()-FLOOR(E153,1)&lt;=6,FLOOR(E153,1)&lt;=TODAY())</formula>
    </cfRule>
    <cfRule type="timePeriod" dxfId="176" priority="184" timePeriod="nextWeek">
      <formula>AND(ROUNDDOWN(E153,0)-TODAY()&gt;(7-WEEKDAY(TODAY())),ROUNDDOWN(E153,0)-TODAY()&lt;(15-WEEKDAY(TODAY())))</formula>
    </cfRule>
    <cfRule type="expression" dxfId="175" priority="185">
      <formula>AND($E153&gt;TODAY(),$E153&lt;=(TODAY()+42),IF($I153="No",TRUE),$J153="Yes")</formula>
    </cfRule>
  </conditionalFormatting>
  <conditionalFormatting sqref="E155">
    <cfRule type="timePeriod" dxfId="174" priority="176" timePeriod="today">
      <formula>FLOOR(E155,1)=TODAY()</formula>
    </cfRule>
    <cfRule type="timePeriod" dxfId="173" priority="177" timePeriod="thisWeek">
      <formula>AND(TODAY()-ROUNDDOWN(E155,0)&lt;=WEEKDAY(TODAY())-1,ROUNDDOWN(E155,0)-TODAY()&lt;=7-WEEKDAY(TODAY()))</formula>
    </cfRule>
    <cfRule type="timePeriod" dxfId="172" priority="178" timePeriod="last7Days">
      <formula>AND(TODAY()-FLOOR(E155,1)&lt;=6,FLOOR(E155,1)&lt;=TODAY())</formula>
    </cfRule>
    <cfRule type="timePeriod" dxfId="171" priority="179" timePeriod="nextWeek">
      <formula>AND(ROUNDDOWN(E155,0)-TODAY()&gt;(7-WEEKDAY(TODAY())),ROUNDDOWN(E155,0)-TODAY()&lt;(15-WEEKDAY(TODAY())))</formula>
    </cfRule>
    <cfRule type="expression" dxfId="170" priority="180">
      <formula>AND($E155&gt;TODAY(),$E155&lt;=(TODAY()+42),IF($I155="No",TRUE),$J155="Yes")</formula>
    </cfRule>
  </conditionalFormatting>
  <conditionalFormatting sqref="E156">
    <cfRule type="timePeriod" dxfId="169" priority="171" timePeriod="today">
      <formula>FLOOR(E156,1)=TODAY()</formula>
    </cfRule>
    <cfRule type="timePeriod" dxfId="168" priority="172" timePeriod="thisWeek">
      <formula>AND(TODAY()-ROUNDDOWN(E156,0)&lt;=WEEKDAY(TODAY())-1,ROUNDDOWN(E156,0)-TODAY()&lt;=7-WEEKDAY(TODAY()))</formula>
    </cfRule>
    <cfRule type="timePeriod" dxfId="167" priority="173" timePeriod="last7Days">
      <formula>AND(TODAY()-FLOOR(E156,1)&lt;=6,FLOOR(E156,1)&lt;=TODAY())</formula>
    </cfRule>
    <cfRule type="timePeriod" dxfId="166" priority="174" timePeriod="nextWeek">
      <formula>AND(ROUNDDOWN(E156,0)-TODAY()&gt;(7-WEEKDAY(TODAY())),ROUNDDOWN(E156,0)-TODAY()&lt;(15-WEEKDAY(TODAY())))</formula>
    </cfRule>
    <cfRule type="expression" dxfId="165" priority="175">
      <formula>AND($E156&gt;TODAY(),$E156&lt;=(TODAY()+42),IF($I156="No",TRUE),$J156="Yes")</formula>
    </cfRule>
  </conditionalFormatting>
  <conditionalFormatting sqref="E157">
    <cfRule type="timePeriod" dxfId="164" priority="166" timePeriod="today">
      <formula>FLOOR(E157,1)=TODAY()</formula>
    </cfRule>
    <cfRule type="timePeriod" dxfId="163" priority="167" timePeriod="thisWeek">
      <formula>AND(TODAY()-ROUNDDOWN(E157,0)&lt;=WEEKDAY(TODAY())-1,ROUNDDOWN(E157,0)-TODAY()&lt;=7-WEEKDAY(TODAY()))</formula>
    </cfRule>
    <cfRule type="timePeriod" dxfId="162" priority="168" timePeriod="last7Days">
      <formula>AND(TODAY()-FLOOR(E157,1)&lt;=6,FLOOR(E157,1)&lt;=TODAY())</formula>
    </cfRule>
    <cfRule type="timePeriod" dxfId="161" priority="169" timePeriod="nextWeek">
      <formula>AND(ROUNDDOWN(E157,0)-TODAY()&gt;(7-WEEKDAY(TODAY())),ROUNDDOWN(E157,0)-TODAY()&lt;(15-WEEKDAY(TODAY())))</formula>
    </cfRule>
    <cfRule type="expression" dxfId="160" priority="170">
      <formula>AND($E157&gt;TODAY(),$E157&lt;=(TODAY()+42),IF($I157="No",TRUE),$J157="Yes")</formula>
    </cfRule>
  </conditionalFormatting>
  <conditionalFormatting sqref="E158">
    <cfRule type="timePeriod" dxfId="159" priority="161" timePeriod="today">
      <formula>FLOOR(E158,1)=TODAY()</formula>
    </cfRule>
    <cfRule type="timePeriod" dxfId="158" priority="162" timePeriod="thisWeek">
      <formula>AND(TODAY()-ROUNDDOWN(E158,0)&lt;=WEEKDAY(TODAY())-1,ROUNDDOWN(E158,0)-TODAY()&lt;=7-WEEKDAY(TODAY()))</formula>
    </cfRule>
    <cfRule type="timePeriod" dxfId="157" priority="163" timePeriod="last7Days">
      <formula>AND(TODAY()-FLOOR(E158,1)&lt;=6,FLOOR(E158,1)&lt;=TODAY())</formula>
    </cfRule>
    <cfRule type="timePeriod" dxfId="156" priority="164" timePeriod="nextWeek">
      <formula>AND(ROUNDDOWN(E158,0)-TODAY()&gt;(7-WEEKDAY(TODAY())),ROUNDDOWN(E158,0)-TODAY()&lt;(15-WEEKDAY(TODAY())))</formula>
    </cfRule>
    <cfRule type="expression" dxfId="155" priority="165">
      <formula>AND($E158&gt;TODAY(),$E158&lt;=(TODAY()+42),IF($I158="No",TRUE),$J158="Yes")</formula>
    </cfRule>
  </conditionalFormatting>
  <conditionalFormatting sqref="E159">
    <cfRule type="timePeriod" dxfId="154" priority="156" timePeriod="today">
      <formula>FLOOR(E159,1)=TODAY()</formula>
    </cfRule>
    <cfRule type="timePeriod" dxfId="153" priority="157" timePeriod="thisWeek">
      <formula>AND(TODAY()-ROUNDDOWN(E159,0)&lt;=WEEKDAY(TODAY())-1,ROUNDDOWN(E159,0)-TODAY()&lt;=7-WEEKDAY(TODAY()))</formula>
    </cfRule>
    <cfRule type="timePeriod" dxfId="152" priority="158" timePeriod="last7Days">
      <formula>AND(TODAY()-FLOOR(E159,1)&lt;=6,FLOOR(E159,1)&lt;=TODAY())</formula>
    </cfRule>
    <cfRule type="timePeriod" dxfId="151" priority="159" timePeriod="nextWeek">
      <formula>AND(ROUNDDOWN(E159,0)-TODAY()&gt;(7-WEEKDAY(TODAY())),ROUNDDOWN(E159,0)-TODAY()&lt;(15-WEEKDAY(TODAY())))</formula>
    </cfRule>
    <cfRule type="expression" dxfId="150" priority="160">
      <formula>AND($E159&gt;TODAY(),$E159&lt;=(TODAY()+42),IF($I159="No",TRUE),$J159="Yes")</formula>
    </cfRule>
  </conditionalFormatting>
  <conditionalFormatting sqref="E160">
    <cfRule type="timePeriod" dxfId="149" priority="151" timePeriod="today">
      <formula>FLOOR(E160,1)=TODAY()</formula>
    </cfRule>
    <cfRule type="timePeriod" dxfId="148" priority="152" timePeriod="thisWeek">
      <formula>AND(TODAY()-ROUNDDOWN(E160,0)&lt;=WEEKDAY(TODAY())-1,ROUNDDOWN(E160,0)-TODAY()&lt;=7-WEEKDAY(TODAY()))</formula>
    </cfRule>
    <cfRule type="timePeriod" dxfId="147" priority="153" timePeriod="last7Days">
      <formula>AND(TODAY()-FLOOR(E160,1)&lt;=6,FLOOR(E160,1)&lt;=TODAY())</formula>
    </cfRule>
    <cfRule type="timePeriod" dxfId="146" priority="154" timePeriod="nextWeek">
      <formula>AND(ROUNDDOWN(E160,0)-TODAY()&gt;(7-WEEKDAY(TODAY())),ROUNDDOWN(E160,0)-TODAY()&lt;(15-WEEKDAY(TODAY())))</formula>
    </cfRule>
    <cfRule type="expression" dxfId="145" priority="155">
      <formula>AND($E160&gt;TODAY(),$E160&lt;=(TODAY()+42),IF($I160="No",TRUE),$J160="Yes")</formula>
    </cfRule>
  </conditionalFormatting>
  <conditionalFormatting sqref="E161">
    <cfRule type="timePeriod" dxfId="144" priority="146" timePeriod="today">
      <formula>FLOOR(E161,1)=TODAY()</formula>
    </cfRule>
    <cfRule type="timePeriod" dxfId="143" priority="147" timePeriod="thisWeek">
      <formula>AND(TODAY()-ROUNDDOWN(E161,0)&lt;=WEEKDAY(TODAY())-1,ROUNDDOWN(E161,0)-TODAY()&lt;=7-WEEKDAY(TODAY()))</formula>
    </cfRule>
    <cfRule type="timePeriod" dxfId="142" priority="148" timePeriod="last7Days">
      <formula>AND(TODAY()-FLOOR(E161,1)&lt;=6,FLOOR(E161,1)&lt;=TODAY())</formula>
    </cfRule>
    <cfRule type="timePeriod" dxfId="141" priority="149" timePeriod="nextWeek">
      <formula>AND(ROUNDDOWN(E161,0)-TODAY()&gt;(7-WEEKDAY(TODAY())),ROUNDDOWN(E161,0)-TODAY()&lt;(15-WEEKDAY(TODAY())))</formula>
    </cfRule>
    <cfRule type="expression" dxfId="140" priority="150">
      <formula>AND($E161&gt;TODAY(),$E161&lt;=(TODAY()+42),IF($I161="No",TRUE),$J161="Yes")</formula>
    </cfRule>
  </conditionalFormatting>
  <conditionalFormatting sqref="E163">
    <cfRule type="timePeriod" dxfId="139" priority="141" timePeriod="today">
      <formula>FLOOR(E163,1)=TODAY()</formula>
    </cfRule>
    <cfRule type="timePeriod" dxfId="138" priority="142" timePeriod="thisWeek">
      <formula>AND(TODAY()-ROUNDDOWN(E163,0)&lt;=WEEKDAY(TODAY())-1,ROUNDDOWN(E163,0)-TODAY()&lt;=7-WEEKDAY(TODAY()))</formula>
    </cfRule>
    <cfRule type="timePeriod" dxfId="137" priority="143" timePeriod="last7Days">
      <formula>AND(TODAY()-FLOOR(E163,1)&lt;=6,FLOOR(E163,1)&lt;=TODAY())</formula>
    </cfRule>
    <cfRule type="timePeriod" dxfId="136" priority="144" timePeriod="nextWeek">
      <formula>AND(ROUNDDOWN(E163,0)-TODAY()&gt;(7-WEEKDAY(TODAY())),ROUNDDOWN(E163,0)-TODAY()&lt;(15-WEEKDAY(TODAY())))</formula>
    </cfRule>
    <cfRule type="expression" dxfId="135" priority="145">
      <formula>AND($E163&gt;TODAY(),$E163&lt;=(TODAY()+42),IF($I163="No",TRUE),$J163="Yes")</formula>
    </cfRule>
  </conditionalFormatting>
  <conditionalFormatting sqref="E164">
    <cfRule type="timePeriod" dxfId="134" priority="136" timePeriod="today">
      <formula>FLOOR(E164,1)=TODAY()</formula>
    </cfRule>
    <cfRule type="timePeriod" dxfId="133" priority="137" timePeriod="thisWeek">
      <formula>AND(TODAY()-ROUNDDOWN(E164,0)&lt;=WEEKDAY(TODAY())-1,ROUNDDOWN(E164,0)-TODAY()&lt;=7-WEEKDAY(TODAY()))</formula>
    </cfRule>
    <cfRule type="timePeriod" dxfId="132" priority="138" timePeriod="last7Days">
      <formula>AND(TODAY()-FLOOR(E164,1)&lt;=6,FLOOR(E164,1)&lt;=TODAY())</formula>
    </cfRule>
    <cfRule type="timePeriod" dxfId="131" priority="139" timePeriod="nextWeek">
      <formula>AND(ROUNDDOWN(E164,0)-TODAY()&gt;(7-WEEKDAY(TODAY())),ROUNDDOWN(E164,0)-TODAY()&lt;(15-WEEKDAY(TODAY())))</formula>
    </cfRule>
    <cfRule type="expression" dxfId="130" priority="140">
      <formula>AND($E164&gt;TODAY(),$E164&lt;=(TODAY()+42),IF($I164="No",TRUE),$J164="Yes")</formula>
    </cfRule>
  </conditionalFormatting>
  <conditionalFormatting sqref="E165">
    <cfRule type="timePeriod" dxfId="129" priority="131" timePeriod="today">
      <formula>FLOOR(E165,1)=TODAY()</formula>
    </cfRule>
    <cfRule type="timePeriod" dxfId="128" priority="132" timePeriod="thisWeek">
      <formula>AND(TODAY()-ROUNDDOWN(E165,0)&lt;=WEEKDAY(TODAY())-1,ROUNDDOWN(E165,0)-TODAY()&lt;=7-WEEKDAY(TODAY()))</formula>
    </cfRule>
    <cfRule type="timePeriod" dxfId="127" priority="133" timePeriod="last7Days">
      <formula>AND(TODAY()-FLOOR(E165,1)&lt;=6,FLOOR(E165,1)&lt;=TODAY())</formula>
    </cfRule>
    <cfRule type="timePeriod" dxfId="126" priority="134" timePeriod="nextWeek">
      <formula>AND(ROUNDDOWN(E165,0)-TODAY()&gt;(7-WEEKDAY(TODAY())),ROUNDDOWN(E165,0)-TODAY()&lt;(15-WEEKDAY(TODAY())))</formula>
    </cfRule>
    <cfRule type="expression" dxfId="125" priority="135">
      <formula>AND($E165&gt;TODAY(),$E165&lt;=(TODAY()+42),IF($I165="No",TRUE),$J165="Yes")</formula>
    </cfRule>
  </conditionalFormatting>
  <conditionalFormatting sqref="E166">
    <cfRule type="timePeriod" dxfId="124" priority="126" timePeriod="today">
      <formula>FLOOR(E166,1)=TODAY()</formula>
    </cfRule>
    <cfRule type="timePeriod" dxfId="123" priority="127" timePeriod="thisWeek">
      <formula>AND(TODAY()-ROUNDDOWN(E166,0)&lt;=WEEKDAY(TODAY())-1,ROUNDDOWN(E166,0)-TODAY()&lt;=7-WEEKDAY(TODAY()))</formula>
    </cfRule>
    <cfRule type="timePeriod" dxfId="122" priority="128" timePeriod="last7Days">
      <formula>AND(TODAY()-FLOOR(E166,1)&lt;=6,FLOOR(E166,1)&lt;=TODAY())</formula>
    </cfRule>
    <cfRule type="timePeriod" dxfId="121" priority="129" timePeriod="nextWeek">
      <formula>AND(ROUNDDOWN(E166,0)-TODAY()&gt;(7-WEEKDAY(TODAY())),ROUNDDOWN(E166,0)-TODAY()&lt;(15-WEEKDAY(TODAY())))</formula>
    </cfRule>
    <cfRule type="expression" dxfId="120" priority="130">
      <formula>AND($E166&gt;TODAY(),$E166&lt;=(TODAY()+42),IF($I166="No",TRUE),$J166="Yes")</formula>
    </cfRule>
  </conditionalFormatting>
  <conditionalFormatting sqref="E167">
    <cfRule type="timePeriod" dxfId="119" priority="121" timePeriod="today">
      <formula>FLOOR(E167,1)=TODAY()</formula>
    </cfRule>
    <cfRule type="timePeriod" dxfId="118" priority="122" timePeriod="thisWeek">
      <formula>AND(TODAY()-ROUNDDOWN(E167,0)&lt;=WEEKDAY(TODAY())-1,ROUNDDOWN(E167,0)-TODAY()&lt;=7-WEEKDAY(TODAY()))</formula>
    </cfRule>
    <cfRule type="timePeriod" dxfId="117" priority="123" timePeriod="last7Days">
      <formula>AND(TODAY()-FLOOR(E167,1)&lt;=6,FLOOR(E167,1)&lt;=TODAY())</formula>
    </cfRule>
    <cfRule type="timePeriod" dxfId="116" priority="124" timePeriod="nextWeek">
      <formula>AND(ROUNDDOWN(E167,0)-TODAY()&gt;(7-WEEKDAY(TODAY())),ROUNDDOWN(E167,0)-TODAY()&lt;(15-WEEKDAY(TODAY())))</formula>
    </cfRule>
    <cfRule type="expression" dxfId="115" priority="125">
      <formula>AND($E167&gt;TODAY(),$E167&lt;=(TODAY()+42),IF($I167="No",TRUE),$J167="Yes")</formula>
    </cfRule>
  </conditionalFormatting>
  <conditionalFormatting sqref="E168">
    <cfRule type="timePeriod" dxfId="114" priority="114" timePeriod="today">
      <formula>FLOOR(E168,1)=TODAY()</formula>
    </cfRule>
    <cfRule type="timePeriod" dxfId="113" priority="115" timePeriod="thisWeek">
      <formula>AND(TODAY()-ROUNDDOWN(E168,0)&lt;=WEEKDAY(TODAY())-1,ROUNDDOWN(E168,0)-TODAY()&lt;=7-WEEKDAY(TODAY()))</formula>
    </cfRule>
    <cfRule type="timePeriod" dxfId="112" priority="116" timePeriod="last7Days">
      <formula>AND(TODAY()-FLOOR(E168,1)&lt;=6,FLOOR(E168,1)&lt;=TODAY())</formula>
    </cfRule>
    <cfRule type="timePeriod" dxfId="111" priority="117" timePeriod="nextWeek">
      <formula>AND(ROUNDDOWN(E168,0)-TODAY()&gt;(7-WEEKDAY(TODAY())),ROUNDDOWN(E168,0)-TODAY()&lt;(15-WEEKDAY(TODAY())))</formula>
    </cfRule>
    <cfRule type="expression" dxfId="110" priority="118">
      <formula>AND($E168&gt;TODAY(),$E168&lt;=(TODAY()+42),IF($I168="No",TRUE),$J168="Yes")</formula>
    </cfRule>
  </conditionalFormatting>
  <conditionalFormatting sqref="A168">
    <cfRule type="duplicateValues" dxfId="109" priority="119"/>
  </conditionalFormatting>
  <conditionalFormatting sqref="A168:B168">
    <cfRule type="duplicateValues" dxfId="108" priority="120"/>
  </conditionalFormatting>
  <conditionalFormatting sqref="E169">
    <cfRule type="timePeriod" dxfId="107" priority="109" timePeriod="today">
      <formula>FLOOR(E169,1)=TODAY()</formula>
    </cfRule>
    <cfRule type="timePeriod" dxfId="106" priority="110" timePeriod="thisWeek">
      <formula>AND(TODAY()-ROUNDDOWN(E169,0)&lt;=WEEKDAY(TODAY())-1,ROUNDDOWN(E169,0)-TODAY()&lt;=7-WEEKDAY(TODAY()))</formula>
    </cfRule>
    <cfRule type="timePeriod" dxfId="105" priority="111" timePeriod="last7Days">
      <formula>AND(TODAY()-FLOOR(E169,1)&lt;=6,FLOOR(E169,1)&lt;=TODAY())</formula>
    </cfRule>
    <cfRule type="timePeriod" dxfId="104" priority="112" timePeriod="nextWeek">
      <formula>AND(ROUNDDOWN(E169,0)-TODAY()&gt;(7-WEEKDAY(TODAY())),ROUNDDOWN(E169,0)-TODAY()&lt;(15-WEEKDAY(TODAY())))</formula>
    </cfRule>
    <cfRule type="expression" dxfId="103" priority="113">
      <formula>AND($E169&gt;TODAY(),$E169&lt;=(TODAY()+42),IF($I169="No",TRUE),$J169="Yes")</formula>
    </cfRule>
  </conditionalFormatting>
  <conditionalFormatting sqref="B170">
    <cfRule type="duplicateValues" dxfId="102" priority="108"/>
  </conditionalFormatting>
  <conditionalFormatting sqref="E172">
    <cfRule type="timePeriod" dxfId="101" priority="101" timePeriod="today">
      <formula>FLOOR(E172,1)=TODAY()</formula>
    </cfRule>
    <cfRule type="timePeriod" dxfId="100" priority="102" timePeriod="thisWeek">
      <formula>AND(TODAY()-ROUNDDOWN(E172,0)&lt;=WEEKDAY(TODAY())-1,ROUNDDOWN(E172,0)-TODAY()&lt;=7-WEEKDAY(TODAY()))</formula>
    </cfRule>
    <cfRule type="timePeriod" dxfId="99" priority="103" timePeriod="last7Days">
      <formula>AND(TODAY()-FLOOR(E172,1)&lt;=6,FLOOR(E172,1)&lt;=TODAY())</formula>
    </cfRule>
    <cfRule type="timePeriod" dxfId="98" priority="104" timePeriod="nextWeek">
      <formula>AND(ROUNDDOWN(E172,0)-TODAY()&gt;(7-WEEKDAY(TODAY())),ROUNDDOWN(E172,0)-TODAY()&lt;(15-WEEKDAY(TODAY())))</formula>
    </cfRule>
    <cfRule type="expression" dxfId="97" priority="105">
      <formula>AND($E172&gt;TODAY(),$E172&lt;=(TODAY()+42),IF($I172="No",TRUE),$J172="Yes")</formula>
    </cfRule>
  </conditionalFormatting>
  <conditionalFormatting sqref="A172">
    <cfRule type="duplicateValues" dxfId="96" priority="106"/>
  </conditionalFormatting>
  <conditionalFormatting sqref="A172:B172">
    <cfRule type="duplicateValues" dxfId="95" priority="107"/>
  </conditionalFormatting>
  <conditionalFormatting sqref="E173">
    <cfRule type="timePeriod" dxfId="94" priority="94" timePeriod="today">
      <formula>FLOOR(E173,1)=TODAY()</formula>
    </cfRule>
    <cfRule type="timePeriod" dxfId="93" priority="95" timePeriod="thisWeek">
      <formula>AND(TODAY()-ROUNDDOWN(E173,0)&lt;=WEEKDAY(TODAY())-1,ROUNDDOWN(E173,0)-TODAY()&lt;=7-WEEKDAY(TODAY()))</formula>
    </cfRule>
    <cfRule type="timePeriod" dxfId="92" priority="96" timePeriod="last7Days">
      <formula>AND(TODAY()-FLOOR(E173,1)&lt;=6,FLOOR(E173,1)&lt;=TODAY())</formula>
    </cfRule>
    <cfRule type="timePeriod" dxfId="91" priority="97" timePeriod="nextWeek">
      <formula>AND(ROUNDDOWN(E173,0)-TODAY()&gt;(7-WEEKDAY(TODAY())),ROUNDDOWN(E173,0)-TODAY()&lt;(15-WEEKDAY(TODAY())))</formula>
    </cfRule>
    <cfRule type="expression" dxfId="90" priority="98">
      <formula>AND($E173&gt;TODAY(),$E173&lt;=(TODAY()+42),IF($I173="No",TRUE),$J173="Yes")</formula>
    </cfRule>
  </conditionalFormatting>
  <conditionalFormatting sqref="A173">
    <cfRule type="duplicateValues" dxfId="89" priority="99"/>
  </conditionalFormatting>
  <conditionalFormatting sqref="A173:B173">
    <cfRule type="duplicateValues" dxfId="88" priority="100"/>
  </conditionalFormatting>
  <conditionalFormatting sqref="A175">
    <cfRule type="duplicateValues" dxfId="87" priority="92"/>
  </conditionalFormatting>
  <conditionalFormatting sqref="A175:B175">
    <cfRule type="duplicateValues" dxfId="86" priority="93"/>
  </conditionalFormatting>
  <conditionalFormatting sqref="E175">
    <cfRule type="timePeriod" dxfId="85" priority="959" timePeriod="today">
      <formula>FLOOR(E175,1)=TODAY()</formula>
    </cfRule>
    <cfRule type="timePeriod" dxfId="84" priority="960" timePeriod="thisWeek">
      <formula>AND(TODAY()-ROUNDDOWN(E175,0)&lt;=WEEKDAY(TODAY())-1,ROUNDDOWN(E175,0)-TODAY()&lt;=7-WEEKDAY(TODAY()))</formula>
    </cfRule>
    <cfRule type="timePeriod" dxfId="83" priority="961" timePeriod="last7Days">
      <formula>AND(TODAY()-FLOOR(E175,1)&lt;=6,FLOOR(E175,1)&lt;=TODAY())</formula>
    </cfRule>
    <cfRule type="timePeriod" dxfId="82" priority="962" timePeriod="nextWeek">
      <formula>AND(ROUNDDOWN(E175,0)-TODAY()&gt;(7-WEEKDAY(TODAY())),ROUNDDOWN(E175,0)-TODAY()&lt;(15-WEEKDAY(TODAY())))</formula>
    </cfRule>
    <cfRule type="expression" dxfId="81" priority="963">
      <formula>AND($E175&gt;TODAY(),$E175&lt;=(TODAY()+42),IF(#REF!="No",TRUE),#REF!="Yes")</formula>
    </cfRule>
  </conditionalFormatting>
  <conditionalFormatting sqref="E176">
    <cfRule type="timePeriod" dxfId="80" priority="80" timePeriod="today">
      <formula>FLOOR(E176,1)=TODAY()</formula>
    </cfRule>
    <cfRule type="timePeriod" dxfId="79" priority="81" timePeriod="thisWeek">
      <formula>AND(TODAY()-ROUNDDOWN(E176,0)&lt;=WEEKDAY(TODAY())-1,ROUNDDOWN(E176,0)-TODAY()&lt;=7-WEEKDAY(TODAY()))</formula>
    </cfRule>
    <cfRule type="timePeriod" dxfId="78" priority="82" timePeriod="last7Days">
      <formula>AND(TODAY()-FLOOR(E176,1)&lt;=6,FLOOR(E176,1)&lt;=TODAY())</formula>
    </cfRule>
    <cfRule type="timePeriod" dxfId="77" priority="83" timePeriod="nextWeek">
      <formula>AND(ROUNDDOWN(E176,0)-TODAY()&gt;(7-WEEKDAY(TODAY())),ROUNDDOWN(E176,0)-TODAY()&lt;(15-WEEKDAY(TODAY())))</formula>
    </cfRule>
    <cfRule type="expression" dxfId="76" priority="84">
      <formula>AND($E176&gt;TODAY(),$E176&lt;=(TODAY()+42),IF($I176="No",TRUE),$J176="Yes")</formula>
    </cfRule>
  </conditionalFormatting>
  <conditionalFormatting sqref="A176">
    <cfRule type="duplicateValues" dxfId="75" priority="85"/>
  </conditionalFormatting>
  <conditionalFormatting sqref="A176:B176">
    <cfRule type="duplicateValues" dxfId="74" priority="86"/>
  </conditionalFormatting>
  <conditionalFormatting sqref="A136">
    <cfRule type="duplicateValues" dxfId="73" priority="78"/>
  </conditionalFormatting>
  <conditionalFormatting sqref="A136">
    <cfRule type="duplicateValues" dxfId="72" priority="79"/>
  </conditionalFormatting>
  <conditionalFormatting sqref="E136">
    <cfRule type="timePeriod" dxfId="71" priority="73" timePeriod="today">
      <formula>FLOOR(E136,1)=TODAY()</formula>
    </cfRule>
    <cfRule type="timePeriod" dxfId="70" priority="74" timePeriod="thisWeek">
      <formula>AND(TODAY()-ROUNDDOWN(E136,0)&lt;=WEEKDAY(TODAY())-1,ROUNDDOWN(E136,0)-TODAY()&lt;=7-WEEKDAY(TODAY()))</formula>
    </cfRule>
    <cfRule type="timePeriod" dxfId="69" priority="75" timePeriod="last7Days">
      <formula>AND(TODAY()-FLOOR(E136,1)&lt;=6,FLOOR(E136,1)&lt;=TODAY())</formula>
    </cfRule>
    <cfRule type="timePeriod" dxfId="68" priority="76" timePeriod="nextWeek">
      <formula>AND(ROUNDDOWN(E136,0)-TODAY()&gt;(7-WEEKDAY(TODAY())),ROUNDDOWN(E136,0)-TODAY()&lt;(15-WEEKDAY(TODAY())))</formula>
    </cfRule>
    <cfRule type="expression" dxfId="67" priority="77">
      <formula>AND($E136&gt;TODAY(),$E136&lt;=(TODAY()+42),IF($I136="No",TRUE),$J136="Yes")</formula>
    </cfRule>
  </conditionalFormatting>
  <conditionalFormatting sqref="E179">
    <cfRule type="timePeriod" dxfId="66" priority="59" timePeriod="today">
      <formula>FLOOR(E179,1)=TODAY()</formula>
    </cfRule>
    <cfRule type="timePeriod" dxfId="65" priority="60" timePeriod="thisWeek">
      <formula>AND(TODAY()-ROUNDDOWN(E179,0)&lt;=WEEKDAY(TODAY())-1,ROUNDDOWN(E179,0)-TODAY()&lt;=7-WEEKDAY(TODAY()))</formula>
    </cfRule>
    <cfRule type="timePeriod" dxfId="64" priority="61" timePeriod="last7Days">
      <formula>AND(TODAY()-FLOOR(E179,1)&lt;=6,FLOOR(E179,1)&lt;=TODAY())</formula>
    </cfRule>
    <cfRule type="timePeriod" dxfId="63" priority="62" timePeriod="nextWeek">
      <formula>AND(ROUNDDOWN(E179,0)-TODAY()&gt;(7-WEEKDAY(TODAY())),ROUNDDOWN(E179,0)-TODAY()&lt;(15-WEEKDAY(TODAY())))</formula>
    </cfRule>
    <cfRule type="expression" dxfId="62" priority="63">
      <formula>AND($E179&gt;TODAY(),$E179&lt;=(TODAY()+42),IF($I179="No",TRUE),$J179="Yes")</formula>
    </cfRule>
  </conditionalFormatting>
  <conditionalFormatting sqref="A179">
    <cfRule type="duplicateValues" dxfId="61" priority="64"/>
  </conditionalFormatting>
  <conditionalFormatting sqref="A179:B179">
    <cfRule type="duplicateValues" dxfId="60" priority="65"/>
  </conditionalFormatting>
  <conditionalFormatting sqref="E178">
    <cfRule type="timePeriod" dxfId="59" priority="54" timePeriod="today">
      <formula>FLOOR(E178,1)=TODAY()</formula>
    </cfRule>
    <cfRule type="timePeriod" dxfId="58" priority="55" timePeriod="thisWeek">
      <formula>AND(TODAY()-ROUNDDOWN(E178,0)&lt;=WEEKDAY(TODAY())-1,ROUNDDOWN(E178,0)-TODAY()&lt;=7-WEEKDAY(TODAY()))</formula>
    </cfRule>
    <cfRule type="timePeriod" dxfId="57" priority="56" timePeriod="last7Days">
      <formula>AND(TODAY()-FLOOR(E178,1)&lt;=6,FLOOR(E178,1)&lt;=TODAY())</formula>
    </cfRule>
    <cfRule type="timePeriod" dxfId="56" priority="57" timePeriod="nextWeek">
      <formula>AND(ROUNDDOWN(E178,0)-TODAY()&gt;(7-WEEKDAY(TODAY())),ROUNDDOWN(E178,0)-TODAY()&lt;(15-WEEKDAY(TODAY())))</formula>
    </cfRule>
    <cfRule type="expression" dxfId="55" priority="58">
      <formula>AND($E178&gt;TODAY(),$E178&lt;=(TODAY()+42),IF($I178="No",TRUE),$J178="Yes")</formula>
    </cfRule>
  </conditionalFormatting>
  <conditionalFormatting sqref="E180">
    <cfRule type="timePeriod" dxfId="54" priority="49" timePeriod="today">
      <formula>FLOOR(E180,1)=TODAY()</formula>
    </cfRule>
    <cfRule type="timePeriod" dxfId="53" priority="50" timePeriod="thisWeek">
      <formula>AND(TODAY()-ROUNDDOWN(E180,0)&lt;=WEEKDAY(TODAY())-1,ROUNDDOWN(E180,0)-TODAY()&lt;=7-WEEKDAY(TODAY()))</formula>
    </cfRule>
    <cfRule type="timePeriod" dxfId="52" priority="51" timePeriod="last7Days">
      <formula>AND(TODAY()-FLOOR(E180,1)&lt;=6,FLOOR(E180,1)&lt;=TODAY())</formula>
    </cfRule>
    <cfRule type="timePeriod" dxfId="51" priority="52" timePeriod="nextWeek">
      <formula>AND(ROUNDDOWN(E180,0)-TODAY()&gt;(7-WEEKDAY(TODAY())),ROUNDDOWN(E180,0)-TODAY()&lt;(15-WEEKDAY(TODAY())))</formula>
    </cfRule>
    <cfRule type="expression" dxfId="50" priority="53">
      <formula>AND($E180&gt;TODAY(),$E180&lt;=(TODAY()+42),IF($I180="No",TRUE),$J180="Yes")</formula>
    </cfRule>
  </conditionalFormatting>
  <conditionalFormatting sqref="E183:E184">
    <cfRule type="timePeriod" dxfId="49" priority="44" timePeriod="today">
      <formula>FLOOR(E183,1)=TODAY()</formula>
    </cfRule>
    <cfRule type="timePeriod" dxfId="48" priority="45" timePeriod="thisWeek">
      <formula>AND(TODAY()-ROUNDDOWN(E183,0)&lt;=WEEKDAY(TODAY())-1,ROUNDDOWN(E183,0)-TODAY()&lt;=7-WEEKDAY(TODAY()))</formula>
    </cfRule>
    <cfRule type="timePeriod" dxfId="47" priority="46" timePeriod="last7Days">
      <formula>AND(TODAY()-FLOOR(E183,1)&lt;=6,FLOOR(E183,1)&lt;=TODAY())</formula>
    </cfRule>
    <cfRule type="timePeriod" dxfId="46" priority="47" timePeriod="nextWeek">
      <formula>AND(ROUNDDOWN(E183,0)-TODAY()&gt;(7-WEEKDAY(TODAY())),ROUNDDOWN(E183,0)-TODAY()&lt;(15-WEEKDAY(TODAY())))</formula>
    </cfRule>
    <cfRule type="expression" dxfId="45" priority="48">
      <formula>AND($E183&gt;TODAY(),$E183&lt;=(TODAY()+42),IF($I183="No",TRUE),$J183="Yes")</formula>
    </cfRule>
  </conditionalFormatting>
  <conditionalFormatting sqref="E186">
    <cfRule type="timePeriod" dxfId="44" priority="37" timePeriod="today">
      <formula>FLOOR(E186,1)=TODAY()</formula>
    </cfRule>
    <cfRule type="timePeriod" dxfId="43" priority="38" timePeriod="thisWeek">
      <formula>AND(TODAY()-ROUNDDOWN(E186,0)&lt;=WEEKDAY(TODAY())-1,ROUNDDOWN(E186,0)-TODAY()&lt;=7-WEEKDAY(TODAY()))</formula>
    </cfRule>
    <cfRule type="timePeriod" dxfId="42" priority="39" timePeriod="last7Days">
      <formula>AND(TODAY()-FLOOR(E186,1)&lt;=6,FLOOR(E186,1)&lt;=TODAY())</formula>
    </cfRule>
    <cfRule type="timePeriod" dxfId="41" priority="40" timePeriod="nextWeek">
      <formula>AND(ROUNDDOWN(E186,0)-TODAY()&gt;(7-WEEKDAY(TODAY())),ROUNDDOWN(E186,0)-TODAY()&lt;(15-WEEKDAY(TODAY())))</formula>
    </cfRule>
    <cfRule type="expression" dxfId="40" priority="41">
      <formula>AND($E186&gt;TODAY(),$E186&lt;=(TODAY()+42),IF($I186="No",TRUE),$J186="Yes")</formula>
    </cfRule>
  </conditionalFormatting>
  <conditionalFormatting sqref="A186">
    <cfRule type="duplicateValues" dxfId="39" priority="42"/>
  </conditionalFormatting>
  <conditionalFormatting sqref="A186:B186">
    <cfRule type="duplicateValues" dxfId="38" priority="43"/>
  </conditionalFormatting>
  <conditionalFormatting sqref="E188">
    <cfRule type="timePeriod" dxfId="37" priority="32" timePeriod="today">
      <formula>FLOOR(E188,1)=TODAY()</formula>
    </cfRule>
    <cfRule type="timePeriod" dxfId="36" priority="33" timePeriod="thisWeek">
      <formula>AND(TODAY()-ROUNDDOWN(E188,0)&lt;=WEEKDAY(TODAY())-1,ROUNDDOWN(E188,0)-TODAY()&lt;=7-WEEKDAY(TODAY()))</formula>
    </cfRule>
    <cfRule type="timePeriod" dxfId="35" priority="34" timePeriod="last7Days">
      <formula>AND(TODAY()-FLOOR(E188,1)&lt;=6,FLOOR(E188,1)&lt;=TODAY())</formula>
    </cfRule>
    <cfRule type="timePeriod" dxfId="34" priority="35" timePeriod="nextWeek">
      <formula>AND(ROUNDDOWN(E188,0)-TODAY()&gt;(7-WEEKDAY(TODAY())),ROUNDDOWN(E188,0)-TODAY()&lt;(15-WEEKDAY(TODAY())))</formula>
    </cfRule>
    <cfRule type="expression" dxfId="33" priority="36">
      <formula>AND($E188&gt;TODAY(),$E188&lt;=(TODAY()+42),IF($I188="No",TRUE),$J188="Yes")</formula>
    </cfRule>
  </conditionalFormatting>
  <conditionalFormatting sqref="E189">
    <cfRule type="timePeriod" dxfId="32" priority="27" timePeriod="today">
      <formula>FLOOR(E189,1)=TODAY()</formula>
    </cfRule>
    <cfRule type="timePeriod" dxfId="31" priority="28" timePeriod="thisWeek">
      <formula>AND(TODAY()-ROUNDDOWN(E189,0)&lt;=WEEKDAY(TODAY())-1,ROUNDDOWN(E189,0)-TODAY()&lt;=7-WEEKDAY(TODAY()))</formula>
    </cfRule>
    <cfRule type="timePeriod" dxfId="30" priority="29" timePeriod="last7Days">
      <formula>AND(TODAY()-FLOOR(E189,1)&lt;=6,FLOOR(E189,1)&lt;=TODAY())</formula>
    </cfRule>
    <cfRule type="timePeriod" dxfId="29" priority="30" timePeriod="nextWeek">
      <formula>AND(ROUNDDOWN(E189,0)-TODAY()&gt;(7-WEEKDAY(TODAY())),ROUNDDOWN(E189,0)-TODAY()&lt;(15-WEEKDAY(TODAY())))</formula>
    </cfRule>
    <cfRule type="expression" dxfId="28" priority="31">
      <formula>AND($E189&gt;TODAY(),$E189&lt;=(TODAY()+42),IF($I189="No",TRUE),$J189="Yes")</formula>
    </cfRule>
  </conditionalFormatting>
  <conditionalFormatting sqref="E191:E198">
    <cfRule type="timePeriod" dxfId="27" priority="22" timePeriod="today">
      <formula>FLOOR(E191,1)=TODAY()</formula>
    </cfRule>
    <cfRule type="timePeriod" dxfId="26" priority="23" timePeriod="thisWeek">
      <formula>AND(TODAY()-ROUNDDOWN(E191,0)&lt;=WEEKDAY(TODAY())-1,ROUNDDOWN(E191,0)-TODAY()&lt;=7-WEEKDAY(TODAY()))</formula>
    </cfRule>
    <cfRule type="timePeriod" dxfId="25" priority="24" timePeriod="last7Days">
      <formula>AND(TODAY()-FLOOR(E191,1)&lt;=6,FLOOR(E191,1)&lt;=TODAY())</formula>
    </cfRule>
    <cfRule type="timePeriod" dxfId="24" priority="25" timePeriod="nextWeek">
      <formula>AND(ROUNDDOWN(E191,0)-TODAY()&gt;(7-WEEKDAY(TODAY())),ROUNDDOWN(E191,0)-TODAY()&lt;(15-WEEKDAY(TODAY())))</formula>
    </cfRule>
    <cfRule type="expression" dxfId="23" priority="26">
      <formula>AND($E191&gt;TODAY(),$E191&lt;=(TODAY()+42),IF($I191="No",TRUE),$J191="Yes")</formula>
    </cfRule>
  </conditionalFormatting>
  <conditionalFormatting sqref="E204">
    <cfRule type="timePeriod" dxfId="22" priority="15" timePeriod="today">
      <formula>FLOOR(E204,1)=TODAY()</formula>
    </cfRule>
    <cfRule type="timePeriod" dxfId="21" priority="16" timePeriod="thisWeek">
      <formula>AND(TODAY()-ROUNDDOWN(E204,0)&lt;=WEEKDAY(TODAY())-1,ROUNDDOWN(E204,0)-TODAY()&lt;=7-WEEKDAY(TODAY()))</formula>
    </cfRule>
    <cfRule type="timePeriod" dxfId="20" priority="17" timePeriod="last7Days">
      <formula>AND(TODAY()-FLOOR(E204,1)&lt;=6,FLOOR(E204,1)&lt;=TODAY())</formula>
    </cfRule>
    <cfRule type="timePeriod" dxfId="19" priority="18" timePeriod="nextWeek">
      <formula>AND(ROUNDDOWN(E204,0)-TODAY()&gt;(7-WEEKDAY(TODAY())),ROUNDDOWN(E204,0)-TODAY()&lt;(15-WEEKDAY(TODAY())))</formula>
    </cfRule>
    <cfRule type="expression" dxfId="18" priority="19">
      <formula>AND($E204&gt;TODAY(),$E204&lt;=(TODAY()+42),IF($I204="No",TRUE),$J204="Yes")</formula>
    </cfRule>
  </conditionalFormatting>
  <conditionalFormatting sqref="A204">
    <cfRule type="duplicateValues" dxfId="17" priority="20"/>
  </conditionalFormatting>
  <conditionalFormatting sqref="A204:B204">
    <cfRule type="duplicateValues" dxfId="16" priority="21"/>
  </conditionalFormatting>
  <conditionalFormatting sqref="E206">
    <cfRule type="timePeriod" dxfId="15" priority="8" timePeriod="today">
      <formula>FLOOR(E206,1)=TODAY()</formula>
    </cfRule>
    <cfRule type="timePeriod" dxfId="14" priority="9" timePeriod="thisWeek">
      <formula>AND(TODAY()-ROUNDDOWN(E206,0)&lt;=WEEKDAY(TODAY())-1,ROUNDDOWN(E206,0)-TODAY()&lt;=7-WEEKDAY(TODAY()))</formula>
    </cfRule>
    <cfRule type="timePeriod" dxfId="13" priority="10" timePeriod="last7Days">
      <formula>AND(TODAY()-FLOOR(E206,1)&lt;=6,FLOOR(E206,1)&lt;=TODAY())</formula>
    </cfRule>
    <cfRule type="timePeriod" dxfId="12" priority="11" timePeriod="nextWeek">
      <formula>AND(ROUNDDOWN(E206,0)-TODAY()&gt;(7-WEEKDAY(TODAY())),ROUNDDOWN(E206,0)-TODAY()&lt;(15-WEEKDAY(TODAY())))</formula>
    </cfRule>
    <cfRule type="expression" dxfId="11" priority="12">
      <formula>AND($E206&gt;TODAY(),$E206&lt;=(TODAY()+42),IF($I206="No",TRUE),$J206="Yes")</formula>
    </cfRule>
  </conditionalFormatting>
  <conditionalFormatting sqref="A206">
    <cfRule type="duplicateValues" dxfId="10" priority="13"/>
  </conditionalFormatting>
  <conditionalFormatting sqref="A206:B206">
    <cfRule type="duplicateValues" dxfId="9" priority="14"/>
  </conditionalFormatting>
  <conditionalFormatting sqref="E207">
    <cfRule type="timePeriod" dxfId="8" priority="1" timePeriod="today">
      <formula>FLOOR(E207,1)=TODAY()</formula>
    </cfRule>
    <cfRule type="timePeriod" dxfId="7" priority="2" timePeriod="thisWeek">
      <formula>AND(TODAY()-ROUNDDOWN(E207,0)&lt;=WEEKDAY(TODAY())-1,ROUNDDOWN(E207,0)-TODAY()&lt;=7-WEEKDAY(TODAY()))</formula>
    </cfRule>
    <cfRule type="timePeriod" dxfId="6" priority="3" timePeriod="last7Days">
      <formula>AND(TODAY()-FLOOR(E207,1)&lt;=6,FLOOR(E207,1)&lt;=TODAY())</formula>
    </cfRule>
    <cfRule type="timePeriod" dxfId="5" priority="4" timePeriod="nextWeek">
      <formula>AND(ROUNDDOWN(E207,0)-TODAY()&gt;(7-WEEKDAY(TODAY())),ROUNDDOWN(E207,0)-TODAY()&lt;(15-WEEKDAY(TODAY())))</formula>
    </cfRule>
    <cfRule type="expression" dxfId="4" priority="5">
      <formula>AND($E207&gt;TODAY(),$E207&lt;=(TODAY()+42),IF($I207="No",TRUE),$J207="Yes")</formula>
    </cfRule>
  </conditionalFormatting>
  <conditionalFormatting sqref="A207">
    <cfRule type="duplicateValues" dxfId="3" priority="6"/>
  </conditionalFormatting>
  <conditionalFormatting sqref="A207:B207">
    <cfRule type="duplicateValues" dxfId="2" priority="7"/>
  </conditionalFormatting>
  <hyperlinks>
    <hyperlink ref="AW83" r:id="rId1" xr:uid="{3CEF721D-F18A-44E7-A2B4-8A951C5746D7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'Lookup Data'!$N$2:$N$35</xm:f>
          </x14:formula1>
          <xm:sqref>D49:D54 D1</xm:sqref>
        </x14:dataValidation>
        <x14:dataValidation type="list" allowBlank="1" showInputMessage="1" showErrorMessage="1" xr:uid="{00000000-0002-0000-0000-000002000000}">
          <x14:formula1>
            <xm:f>'Lookup Data'!$I$2:$I$28</xm:f>
          </x14:formula1>
          <xm:sqref>AX1:AX213</xm:sqref>
        </x14:dataValidation>
        <x14:dataValidation type="list" allowBlank="1" showInputMessage="1" showErrorMessage="1" xr:uid="{00000000-0002-0000-0000-000001000000}">
          <x14:formula1>
            <xm:f>'Lookup Data'!$F$2:$F$6</xm:f>
          </x14:formula1>
          <xm:sqref>BB1:BB213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466"/>
  <sheetViews>
    <sheetView tabSelected="1" topLeftCell="F1" zoomScale="90" zoomScaleNormal="90" workbookViewId="0">
      <selection activeCell="I5" sqref="I5"/>
    </sheetView>
  </sheetViews>
  <sheetFormatPr defaultColWidth="23.7109375" defaultRowHeight="11.25"/>
  <cols>
    <col min="1" max="1" width="23.7109375" style="22"/>
    <col min="2" max="2" width="13.28515625" style="25" customWidth="1"/>
    <col min="3" max="3" width="50.28515625" style="22" customWidth="1"/>
    <col min="4" max="4" width="23.7109375" style="22"/>
    <col min="5" max="5" width="8" style="22" customWidth="1"/>
    <col min="6" max="6" width="29.85546875" style="22" customWidth="1"/>
    <col min="7" max="7" width="22.42578125" style="22" customWidth="1"/>
    <col min="8" max="8" width="7.42578125" style="22" customWidth="1"/>
    <col min="9" max="9" width="32.7109375" style="22" bestFit="1" customWidth="1"/>
    <col min="10" max="16384" width="23.7109375" style="22"/>
  </cols>
  <sheetData>
    <row r="1" spans="1:21">
      <c r="A1" s="35" t="s">
        <v>1727</v>
      </c>
      <c r="B1" s="36" t="s">
        <v>1728</v>
      </c>
      <c r="C1" s="37" t="s">
        <v>49</v>
      </c>
      <c r="D1" s="37" t="s">
        <v>1729</v>
      </c>
      <c r="E1" s="31"/>
      <c r="F1" s="32" t="s">
        <v>1730</v>
      </c>
      <c r="G1" s="32" t="s">
        <v>1731</v>
      </c>
      <c r="H1" s="23"/>
      <c r="I1" s="23" t="s">
        <v>1732</v>
      </c>
      <c r="J1" s="23" t="s">
        <v>50</v>
      </c>
      <c r="K1" s="23" t="s">
        <v>51</v>
      </c>
      <c r="L1" s="23" t="s">
        <v>1733</v>
      </c>
      <c r="M1" s="23"/>
      <c r="N1" s="23" t="s">
        <v>1734</v>
      </c>
      <c r="O1" s="23" t="s">
        <v>1735</v>
      </c>
      <c r="P1" s="23"/>
    </row>
    <row r="2" spans="1:21">
      <c r="A2" s="38" t="s">
        <v>1736</v>
      </c>
      <c r="B2" s="39">
        <v>29286780</v>
      </c>
      <c r="C2" s="38" t="s">
        <v>1640</v>
      </c>
      <c r="D2" s="40" t="s">
        <v>1737</v>
      </c>
      <c r="E2" s="31"/>
      <c r="F2" s="33" t="s">
        <v>1738</v>
      </c>
      <c r="G2" s="33" t="s">
        <v>1739</v>
      </c>
      <c r="I2" s="22" t="s">
        <v>123</v>
      </c>
      <c r="J2" s="22" t="s">
        <v>1740</v>
      </c>
      <c r="K2" s="26" t="s">
        <v>125</v>
      </c>
      <c r="L2" s="26" t="s">
        <v>1741</v>
      </c>
      <c r="M2" s="27"/>
      <c r="N2" s="22" t="s">
        <v>1640</v>
      </c>
      <c r="O2" s="22" t="s">
        <v>1029</v>
      </c>
      <c r="U2" s="22" t="s">
        <v>1742</v>
      </c>
    </row>
    <row r="3" spans="1:21">
      <c r="A3" s="38" t="s">
        <v>1743</v>
      </c>
      <c r="B3" s="39">
        <v>10166716</v>
      </c>
      <c r="C3" s="38" t="s">
        <v>1640</v>
      </c>
      <c r="D3" s="40" t="s">
        <v>1744</v>
      </c>
      <c r="E3" s="31"/>
      <c r="F3" s="33" t="s">
        <v>1745</v>
      </c>
      <c r="G3" s="33" t="s">
        <v>1266</v>
      </c>
      <c r="I3" s="22" t="s">
        <v>493</v>
      </c>
      <c r="J3" s="22" t="s">
        <v>1740</v>
      </c>
      <c r="K3" s="22" t="s">
        <v>210</v>
      </c>
      <c r="L3" s="26" t="s">
        <v>1741</v>
      </c>
      <c r="M3" s="27"/>
      <c r="N3" s="22" t="s">
        <v>123</v>
      </c>
      <c r="O3" s="22" t="s">
        <v>123</v>
      </c>
      <c r="U3" s="22" t="s">
        <v>1746</v>
      </c>
    </row>
    <row r="4" spans="1:21">
      <c r="A4" s="38" t="s">
        <v>1747</v>
      </c>
      <c r="B4" s="39">
        <v>20524468</v>
      </c>
      <c r="C4" s="38" t="s">
        <v>1640</v>
      </c>
      <c r="D4" s="40" t="s">
        <v>1748</v>
      </c>
      <c r="E4" s="31"/>
      <c r="F4" s="33" t="s">
        <v>1749</v>
      </c>
      <c r="G4" s="33" t="s">
        <v>1750</v>
      </c>
      <c r="I4" s="22" t="s">
        <v>70</v>
      </c>
      <c r="J4" s="22" t="s">
        <v>1740</v>
      </c>
      <c r="K4" s="22" t="s">
        <v>826</v>
      </c>
      <c r="L4" s="26" t="s">
        <v>1738</v>
      </c>
      <c r="M4" s="27"/>
      <c r="N4" s="22" t="s">
        <v>493</v>
      </c>
      <c r="O4" s="22" t="s">
        <v>493</v>
      </c>
      <c r="U4" s="27" t="s">
        <v>1751</v>
      </c>
    </row>
    <row r="5" spans="1:21">
      <c r="A5" s="38" t="s">
        <v>1752</v>
      </c>
      <c r="B5" s="39">
        <v>10164817</v>
      </c>
      <c r="C5" s="38" t="s">
        <v>1640</v>
      </c>
      <c r="D5" s="40" t="s">
        <v>1753</v>
      </c>
      <c r="E5" s="31"/>
      <c r="F5" s="33" t="s">
        <v>1741</v>
      </c>
      <c r="G5" s="33" t="s">
        <v>1754</v>
      </c>
      <c r="I5" s="22" t="s">
        <v>677</v>
      </c>
      <c r="J5" s="22" t="s">
        <v>1740</v>
      </c>
      <c r="K5" s="22" t="s">
        <v>628</v>
      </c>
      <c r="L5" s="26" t="s">
        <v>1745</v>
      </c>
      <c r="M5" s="27"/>
      <c r="N5" s="22" t="s">
        <v>70</v>
      </c>
      <c r="O5" s="22" t="s">
        <v>70</v>
      </c>
    </row>
    <row r="6" spans="1:21">
      <c r="A6" s="38" t="s">
        <v>1639</v>
      </c>
      <c r="B6" s="39">
        <v>10112062</v>
      </c>
      <c r="C6" s="38" t="s">
        <v>1640</v>
      </c>
      <c r="D6" s="40" t="s">
        <v>1755</v>
      </c>
      <c r="E6" s="31"/>
      <c r="F6" s="33" t="s">
        <v>1756</v>
      </c>
      <c r="G6" s="33" t="s">
        <v>1707</v>
      </c>
      <c r="I6" s="22" t="s">
        <v>1029</v>
      </c>
      <c r="J6" s="22" t="s">
        <v>1740</v>
      </c>
      <c r="K6" s="22" t="s">
        <v>1757</v>
      </c>
      <c r="L6" s="26" t="s">
        <v>1749</v>
      </c>
      <c r="M6" s="27"/>
      <c r="N6" s="22" t="s">
        <v>514</v>
      </c>
      <c r="O6" s="22" t="s">
        <v>677</v>
      </c>
    </row>
    <row r="7" spans="1:21">
      <c r="A7" s="38" t="s">
        <v>1758</v>
      </c>
      <c r="B7" s="39">
        <v>10012475</v>
      </c>
      <c r="C7" s="38" t="s">
        <v>1640</v>
      </c>
      <c r="D7" s="40" t="s">
        <v>1759</v>
      </c>
      <c r="E7" s="31"/>
      <c r="F7" s="31"/>
      <c r="G7" s="31"/>
      <c r="I7" s="22" t="s">
        <v>892</v>
      </c>
      <c r="K7" s="22" t="s">
        <v>1356</v>
      </c>
      <c r="L7" s="26" t="s">
        <v>1738</v>
      </c>
      <c r="M7" s="27"/>
      <c r="N7" s="22" t="s">
        <v>1048</v>
      </c>
      <c r="O7" s="22" t="s">
        <v>672</v>
      </c>
    </row>
    <row r="8" spans="1:21">
      <c r="A8" s="38" t="s">
        <v>95</v>
      </c>
      <c r="B8" s="39">
        <v>20108247</v>
      </c>
      <c r="C8" s="38" t="s">
        <v>1640</v>
      </c>
      <c r="D8" s="40" t="s">
        <v>1760</v>
      </c>
      <c r="E8" s="31"/>
      <c r="F8" s="31"/>
      <c r="G8" s="31"/>
      <c r="I8" s="22" t="s">
        <v>672</v>
      </c>
      <c r="J8" s="22" t="s">
        <v>1740</v>
      </c>
      <c r="K8" s="22" t="s">
        <v>1542</v>
      </c>
      <c r="L8" s="26" t="s">
        <v>1745</v>
      </c>
      <c r="M8" s="27"/>
      <c r="N8" s="22" t="s">
        <v>111</v>
      </c>
      <c r="O8" s="22" t="s">
        <v>103</v>
      </c>
    </row>
    <row r="9" spans="1:21">
      <c r="A9" s="38" t="s">
        <v>224</v>
      </c>
      <c r="B9" s="39">
        <v>10150601</v>
      </c>
      <c r="C9" s="38" t="s">
        <v>1640</v>
      </c>
      <c r="D9" s="40" t="s">
        <v>1761</v>
      </c>
      <c r="E9" s="31"/>
      <c r="F9" s="31"/>
      <c r="G9" s="31"/>
      <c r="I9" s="22" t="s">
        <v>103</v>
      </c>
      <c r="J9" s="22" t="s">
        <v>1740</v>
      </c>
      <c r="K9" s="22" t="s">
        <v>989</v>
      </c>
      <c r="L9" s="26" t="s">
        <v>1738</v>
      </c>
      <c r="M9" s="27"/>
      <c r="N9" s="22" t="s">
        <v>141</v>
      </c>
      <c r="O9" s="22" t="s">
        <v>677</v>
      </c>
    </row>
    <row r="10" spans="1:21">
      <c r="A10" s="38" t="s">
        <v>97</v>
      </c>
      <c r="B10" s="39">
        <v>10116136</v>
      </c>
      <c r="C10" s="38" t="s">
        <v>1640</v>
      </c>
      <c r="D10" s="40" t="s">
        <v>1762</v>
      </c>
      <c r="E10" s="31"/>
      <c r="F10" s="31"/>
      <c r="G10" s="31"/>
      <c r="I10" s="22" t="s">
        <v>1243</v>
      </c>
      <c r="J10" s="22" t="s">
        <v>1740</v>
      </c>
      <c r="K10" s="22" t="s">
        <v>270</v>
      </c>
      <c r="L10" s="26" t="s">
        <v>1738</v>
      </c>
      <c r="M10" s="27"/>
      <c r="N10" s="22" t="s">
        <v>1243</v>
      </c>
      <c r="O10" s="22" t="s">
        <v>1243</v>
      </c>
    </row>
    <row r="11" spans="1:21">
      <c r="A11" s="38" t="s">
        <v>1079</v>
      </c>
      <c r="B11" s="39">
        <v>10184123</v>
      </c>
      <c r="C11" s="38" t="s">
        <v>1640</v>
      </c>
      <c r="D11" s="40" t="s">
        <v>1763</v>
      </c>
      <c r="E11" s="31"/>
      <c r="F11" s="31"/>
      <c r="G11" s="31"/>
      <c r="I11" s="22" t="s">
        <v>725</v>
      </c>
      <c r="J11" s="22" t="s">
        <v>1740</v>
      </c>
      <c r="K11" s="22" t="s">
        <v>1764</v>
      </c>
      <c r="L11" s="26" t="s">
        <v>1745</v>
      </c>
      <c r="M11" s="27"/>
      <c r="N11" s="22" t="s">
        <v>424</v>
      </c>
      <c r="O11" s="22" t="s">
        <v>725</v>
      </c>
    </row>
    <row r="12" spans="1:21">
      <c r="A12" s="38" t="s">
        <v>1765</v>
      </c>
      <c r="B12" s="39">
        <v>10146168</v>
      </c>
      <c r="C12" s="38" t="s">
        <v>1640</v>
      </c>
      <c r="D12" s="40" t="s">
        <v>1766</v>
      </c>
      <c r="E12" s="31"/>
      <c r="F12" s="31"/>
      <c r="G12" s="31"/>
      <c r="I12" s="22" t="s">
        <v>646</v>
      </c>
      <c r="K12" s="22" t="s">
        <v>745</v>
      </c>
      <c r="L12" s="26" t="s">
        <v>1745</v>
      </c>
      <c r="M12" s="27"/>
      <c r="N12" s="22" t="s">
        <v>572</v>
      </c>
      <c r="O12" s="22" t="s">
        <v>572</v>
      </c>
    </row>
    <row r="13" spans="1:21">
      <c r="A13" s="38" t="s">
        <v>1767</v>
      </c>
      <c r="B13" s="39">
        <v>28169209</v>
      </c>
      <c r="C13" s="38" t="s">
        <v>1640</v>
      </c>
      <c r="D13" s="40" t="s">
        <v>1768</v>
      </c>
      <c r="E13" s="31"/>
      <c r="F13" s="31"/>
      <c r="G13" s="31"/>
      <c r="I13" s="22" t="s">
        <v>572</v>
      </c>
      <c r="J13" s="22" t="s">
        <v>1740</v>
      </c>
      <c r="K13" s="22" t="s">
        <v>576</v>
      </c>
      <c r="L13" s="26" t="s">
        <v>1738</v>
      </c>
      <c r="M13" s="27"/>
      <c r="N13" s="22" t="s">
        <v>321</v>
      </c>
      <c r="O13" s="22" t="s">
        <v>321</v>
      </c>
    </row>
    <row r="14" spans="1:21">
      <c r="A14" s="38" t="s">
        <v>1769</v>
      </c>
      <c r="B14" s="39">
        <v>21189611</v>
      </c>
      <c r="C14" s="38" t="s">
        <v>1640</v>
      </c>
      <c r="D14" s="40" t="s">
        <v>1770</v>
      </c>
      <c r="E14" s="31"/>
      <c r="F14" s="31"/>
      <c r="G14" s="31"/>
      <c r="I14" s="22" t="s">
        <v>321</v>
      </c>
      <c r="J14" s="22" t="s">
        <v>1740</v>
      </c>
      <c r="K14" s="22" t="s">
        <v>361</v>
      </c>
      <c r="L14" s="26" t="s">
        <v>1738</v>
      </c>
      <c r="M14" s="27"/>
      <c r="N14" s="22" t="s">
        <v>85</v>
      </c>
      <c r="O14" s="22" t="s">
        <v>85</v>
      </c>
    </row>
    <row r="15" spans="1:21">
      <c r="A15" s="38" t="s">
        <v>1771</v>
      </c>
      <c r="B15" s="39">
        <v>21402765</v>
      </c>
      <c r="C15" s="38" t="s">
        <v>1640</v>
      </c>
      <c r="D15" s="40" t="s">
        <v>1772</v>
      </c>
      <c r="E15" s="31"/>
      <c r="F15" s="31"/>
      <c r="G15" s="31"/>
      <c r="I15" s="22" t="s">
        <v>85</v>
      </c>
      <c r="J15" s="22" t="s">
        <v>1740</v>
      </c>
      <c r="K15" s="22" t="s">
        <v>1208</v>
      </c>
      <c r="L15" s="26" t="s">
        <v>1745</v>
      </c>
      <c r="M15" s="27"/>
      <c r="N15" s="22" t="s">
        <v>1773</v>
      </c>
      <c r="O15" s="22" t="s">
        <v>963</v>
      </c>
    </row>
    <row r="16" spans="1:21">
      <c r="A16" s="38" t="s">
        <v>1774</v>
      </c>
      <c r="B16" s="39">
        <v>10184122</v>
      </c>
      <c r="C16" s="38" t="s">
        <v>1640</v>
      </c>
      <c r="D16" s="40" t="s">
        <v>1775</v>
      </c>
      <c r="E16" s="31"/>
      <c r="F16" s="31"/>
      <c r="G16" s="31"/>
      <c r="I16" s="22" t="s">
        <v>963</v>
      </c>
      <c r="J16" s="22" t="s">
        <v>1740</v>
      </c>
      <c r="K16" s="22" t="s">
        <v>1359</v>
      </c>
      <c r="L16" s="26" t="s">
        <v>1738</v>
      </c>
      <c r="M16" s="27"/>
      <c r="N16" s="22" t="s">
        <v>535</v>
      </c>
      <c r="O16" s="22" t="s">
        <v>665</v>
      </c>
    </row>
    <row r="17" spans="1:15">
      <c r="A17" s="38" t="s">
        <v>1776</v>
      </c>
      <c r="B17" s="39">
        <v>10190794</v>
      </c>
      <c r="C17" s="38" t="s">
        <v>1640</v>
      </c>
      <c r="D17" s="40" t="s">
        <v>1777</v>
      </c>
      <c r="E17" s="31"/>
      <c r="F17" s="31"/>
      <c r="G17" s="31"/>
      <c r="I17" s="22" t="s">
        <v>1225</v>
      </c>
      <c r="J17" s="22" t="s">
        <v>1740</v>
      </c>
      <c r="K17" s="22" t="s">
        <v>1778</v>
      </c>
      <c r="L17" s="26" t="s">
        <v>1738</v>
      </c>
      <c r="M17" s="27"/>
      <c r="N17" s="22" t="s">
        <v>222</v>
      </c>
      <c r="O17" s="22" t="s">
        <v>1029</v>
      </c>
    </row>
    <row r="18" spans="1:15">
      <c r="A18" s="38" t="s">
        <v>1779</v>
      </c>
      <c r="B18" s="39">
        <v>10116050</v>
      </c>
      <c r="C18" s="38" t="s">
        <v>1640</v>
      </c>
      <c r="D18" s="40" t="s">
        <v>1780</v>
      </c>
      <c r="E18" s="31"/>
      <c r="F18" s="31"/>
      <c r="G18" s="31"/>
      <c r="I18" s="22" t="s">
        <v>1165</v>
      </c>
      <c r="J18" s="22" t="s">
        <v>1740</v>
      </c>
      <c r="K18" s="22" t="s">
        <v>588</v>
      </c>
      <c r="L18" s="26" t="s">
        <v>1738</v>
      </c>
      <c r="M18" s="27"/>
      <c r="N18" s="22" t="s">
        <v>523</v>
      </c>
      <c r="O18" s="22" t="s">
        <v>1225</v>
      </c>
    </row>
    <row r="19" spans="1:15">
      <c r="A19" s="38" t="s">
        <v>1781</v>
      </c>
      <c r="B19" s="39">
        <v>27232659</v>
      </c>
      <c r="C19" s="38" t="s">
        <v>1640</v>
      </c>
      <c r="D19" s="40" t="s">
        <v>1782</v>
      </c>
      <c r="E19" s="31"/>
      <c r="F19" s="31"/>
      <c r="G19" s="31"/>
      <c r="I19" s="22" t="s">
        <v>1124</v>
      </c>
      <c r="J19" s="22" t="s">
        <v>1740</v>
      </c>
      <c r="K19" s="22" t="s">
        <v>1336</v>
      </c>
      <c r="L19" s="26" t="s">
        <v>1738</v>
      </c>
      <c r="M19" s="27"/>
      <c r="N19" s="22" t="s">
        <v>584</v>
      </c>
      <c r="O19" s="22" t="s">
        <v>1165</v>
      </c>
    </row>
    <row r="20" spans="1:15">
      <c r="A20" s="38" t="s">
        <v>1783</v>
      </c>
      <c r="B20" s="39">
        <v>25650410</v>
      </c>
      <c r="C20" s="38" t="s">
        <v>1640</v>
      </c>
      <c r="D20" s="40" t="s">
        <v>1784</v>
      </c>
      <c r="E20" s="31"/>
      <c r="F20" s="31"/>
      <c r="G20" s="31"/>
      <c r="I20" s="22" t="s">
        <v>190</v>
      </c>
      <c r="K20" s="22" t="s">
        <v>1785</v>
      </c>
      <c r="L20" s="26" t="s">
        <v>1756</v>
      </c>
      <c r="M20" s="27"/>
      <c r="N20" s="22" t="s">
        <v>1124</v>
      </c>
      <c r="O20" s="22" t="s">
        <v>1124</v>
      </c>
    </row>
    <row r="21" spans="1:15">
      <c r="A21" s="38" t="s">
        <v>1786</v>
      </c>
      <c r="B21" s="39">
        <v>10188767</v>
      </c>
      <c r="C21" s="38" t="s">
        <v>1640</v>
      </c>
      <c r="D21" s="40" t="s">
        <v>1787</v>
      </c>
      <c r="E21" s="31"/>
      <c r="F21" s="31"/>
      <c r="G21" s="31"/>
      <c r="I21" s="22" t="s">
        <v>241</v>
      </c>
      <c r="J21" s="22" t="s">
        <v>1740</v>
      </c>
      <c r="K21" s="22" t="s">
        <v>247</v>
      </c>
      <c r="L21" s="26" t="s">
        <v>1738</v>
      </c>
      <c r="M21" s="27"/>
      <c r="N21" s="22" t="s">
        <v>114</v>
      </c>
      <c r="O21" s="22" t="s">
        <v>892</v>
      </c>
    </row>
    <row r="22" spans="1:15">
      <c r="A22" s="38" t="s">
        <v>1788</v>
      </c>
      <c r="B22" s="39">
        <v>24675789</v>
      </c>
      <c r="C22" s="38" t="s">
        <v>1640</v>
      </c>
      <c r="D22" s="40" t="s">
        <v>1789</v>
      </c>
      <c r="E22" s="31"/>
      <c r="F22" s="31"/>
      <c r="G22" s="31"/>
      <c r="I22" s="22" t="s">
        <v>717</v>
      </c>
      <c r="J22" s="22" t="s">
        <v>1740</v>
      </c>
      <c r="K22" s="22" t="s">
        <v>388</v>
      </c>
      <c r="L22" s="26" t="s">
        <v>1745</v>
      </c>
      <c r="M22" s="27"/>
      <c r="N22" s="22" t="s">
        <v>190</v>
      </c>
      <c r="O22" s="22" t="s">
        <v>190</v>
      </c>
    </row>
    <row r="23" spans="1:15">
      <c r="A23" s="38" t="s">
        <v>1790</v>
      </c>
      <c r="B23" s="39">
        <v>27917449</v>
      </c>
      <c r="C23" s="38" t="s">
        <v>1640</v>
      </c>
      <c r="D23" s="40" t="s">
        <v>1791</v>
      </c>
      <c r="E23" s="31"/>
      <c r="F23" s="31"/>
      <c r="G23" s="31"/>
      <c r="I23" s="22" t="s">
        <v>665</v>
      </c>
      <c r="K23" s="22" t="s">
        <v>540</v>
      </c>
      <c r="L23" s="26" t="s">
        <v>1741</v>
      </c>
      <c r="M23" s="27"/>
      <c r="N23" s="22" t="s">
        <v>1300</v>
      </c>
      <c r="O23" s="22" t="s">
        <v>717</v>
      </c>
    </row>
    <row r="24" spans="1:15">
      <c r="A24" s="38" t="s">
        <v>1792</v>
      </c>
      <c r="B24" s="39">
        <v>28898898</v>
      </c>
      <c r="C24" s="38" t="s">
        <v>1640</v>
      </c>
      <c r="D24" s="40" t="s">
        <v>1793</v>
      </c>
      <c r="E24" s="31"/>
      <c r="F24" s="31"/>
      <c r="G24" s="31"/>
      <c r="I24" s="22" t="s">
        <v>621</v>
      </c>
      <c r="J24" s="22" t="s">
        <v>1740</v>
      </c>
      <c r="K24" s="22" t="s">
        <v>778</v>
      </c>
      <c r="L24" s="26" t="s">
        <v>1738</v>
      </c>
      <c r="M24" s="27"/>
      <c r="N24" s="22" t="s">
        <v>167</v>
      </c>
      <c r="O24" s="22" t="s">
        <v>646</v>
      </c>
    </row>
    <row r="25" spans="1:15">
      <c r="A25" s="38" t="s">
        <v>1794</v>
      </c>
      <c r="B25" s="39">
        <v>29178724</v>
      </c>
      <c r="C25" s="38" t="s">
        <v>1640</v>
      </c>
      <c r="D25" s="40" t="s">
        <v>1795</v>
      </c>
      <c r="E25" s="31"/>
      <c r="F25" s="31"/>
      <c r="G25" s="31"/>
      <c r="I25" s="22" t="s">
        <v>998</v>
      </c>
      <c r="J25" s="22" t="s">
        <v>1740</v>
      </c>
      <c r="K25" s="22" t="s">
        <v>1463</v>
      </c>
      <c r="L25" s="26" t="s">
        <v>1738</v>
      </c>
      <c r="M25" s="27"/>
      <c r="N25" s="22" t="s">
        <v>580</v>
      </c>
      <c r="O25" s="22" t="s">
        <v>1029</v>
      </c>
    </row>
    <row r="26" spans="1:15">
      <c r="A26" s="38" t="s">
        <v>1796</v>
      </c>
      <c r="B26" s="39">
        <v>27181736</v>
      </c>
      <c r="C26" s="38" t="s">
        <v>1640</v>
      </c>
      <c r="D26" s="40" t="s">
        <v>1797</v>
      </c>
      <c r="E26" s="31"/>
      <c r="F26" s="31"/>
      <c r="G26" s="31"/>
      <c r="I26" s="22" t="s">
        <v>60</v>
      </c>
      <c r="J26" s="22" t="s">
        <v>1740</v>
      </c>
      <c r="K26" s="22" t="s">
        <v>136</v>
      </c>
      <c r="L26" s="26" t="s">
        <v>1738</v>
      </c>
      <c r="M26" s="27"/>
      <c r="N26" s="22" t="s">
        <v>318</v>
      </c>
      <c r="O26" s="22" t="s">
        <v>1029</v>
      </c>
    </row>
    <row r="27" spans="1:15">
      <c r="A27" s="38" t="s">
        <v>1798</v>
      </c>
      <c r="B27" s="39">
        <v>21715313</v>
      </c>
      <c r="C27" s="38" t="s">
        <v>1640</v>
      </c>
      <c r="D27" s="40" t="s">
        <v>1799</v>
      </c>
      <c r="E27" s="31"/>
      <c r="F27" s="31"/>
      <c r="G27" s="31"/>
      <c r="I27" s="22" t="s">
        <v>1697</v>
      </c>
      <c r="J27" s="22" t="s">
        <v>1740</v>
      </c>
      <c r="K27" s="22" t="s">
        <v>124</v>
      </c>
      <c r="L27" s="26" t="s">
        <v>1738</v>
      </c>
      <c r="M27" s="27"/>
      <c r="N27" s="22" t="s">
        <v>241</v>
      </c>
      <c r="O27" s="22" t="s">
        <v>241</v>
      </c>
    </row>
    <row r="28" spans="1:15">
      <c r="A28" s="38" t="s">
        <v>1800</v>
      </c>
      <c r="B28" s="39">
        <v>21107720</v>
      </c>
      <c r="C28" s="38" t="s">
        <v>1640</v>
      </c>
      <c r="D28" s="40" t="s">
        <v>1801</v>
      </c>
      <c r="E28" s="31"/>
      <c r="F28" s="31"/>
      <c r="G28" s="31"/>
      <c r="I28" s="22" t="s">
        <v>866</v>
      </c>
      <c r="J28" s="22" t="s">
        <v>1740</v>
      </c>
      <c r="K28" s="22" t="s">
        <v>808</v>
      </c>
      <c r="L28" s="26" t="s">
        <v>1738</v>
      </c>
      <c r="M28" s="27"/>
      <c r="N28" s="22" t="s">
        <v>233</v>
      </c>
      <c r="O28" s="22" t="s">
        <v>717</v>
      </c>
    </row>
    <row r="29" spans="1:15">
      <c r="A29" s="38" t="s">
        <v>1802</v>
      </c>
      <c r="B29" s="39">
        <v>26989314</v>
      </c>
      <c r="C29" s="38" t="s">
        <v>1640</v>
      </c>
      <c r="D29" s="40" t="s">
        <v>1803</v>
      </c>
      <c r="E29" s="31"/>
      <c r="F29" s="31"/>
      <c r="G29" s="31"/>
      <c r="I29" s="22" t="s">
        <v>141</v>
      </c>
      <c r="J29" s="22" t="s">
        <v>1740</v>
      </c>
      <c r="K29" s="22" t="s">
        <v>678</v>
      </c>
      <c r="L29" s="26" t="s">
        <v>1745</v>
      </c>
      <c r="N29" s="22" t="s">
        <v>621</v>
      </c>
      <c r="O29" s="22" t="s">
        <v>621</v>
      </c>
    </row>
    <row r="30" spans="1:15">
      <c r="A30" s="38" t="s">
        <v>1804</v>
      </c>
      <c r="B30" s="39">
        <v>23153096</v>
      </c>
      <c r="C30" s="38" t="s">
        <v>1640</v>
      </c>
      <c r="D30" s="40" t="s">
        <v>1805</v>
      </c>
      <c r="E30" s="31"/>
      <c r="F30" s="31"/>
      <c r="G30" s="31"/>
      <c r="I30" s="22" t="s">
        <v>114</v>
      </c>
      <c r="N30" s="22" t="s">
        <v>998</v>
      </c>
      <c r="O30" s="22" t="s">
        <v>998</v>
      </c>
    </row>
    <row r="31" spans="1:15">
      <c r="A31" s="38" t="s">
        <v>1806</v>
      </c>
      <c r="B31" s="39">
        <v>23620328</v>
      </c>
      <c r="C31" s="38" t="s">
        <v>1640</v>
      </c>
      <c r="D31" s="40" t="s">
        <v>1807</v>
      </c>
      <c r="E31" s="31"/>
      <c r="F31" s="31"/>
      <c r="G31" s="31"/>
      <c r="N31" s="22" t="s">
        <v>60</v>
      </c>
      <c r="O31" s="22" t="s">
        <v>60</v>
      </c>
    </row>
    <row r="32" spans="1:15">
      <c r="A32" s="38" t="s">
        <v>1808</v>
      </c>
      <c r="B32" s="39">
        <v>23117391</v>
      </c>
      <c r="C32" s="38" t="s">
        <v>1640</v>
      </c>
      <c r="D32" s="40" t="s">
        <v>1809</v>
      </c>
      <c r="E32" s="31"/>
      <c r="F32" s="31"/>
      <c r="G32" s="31"/>
      <c r="N32" s="22" t="s">
        <v>269</v>
      </c>
      <c r="O32" s="22" t="s">
        <v>1697</v>
      </c>
    </row>
    <row r="33" spans="1:15">
      <c r="A33" s="38" t="s">
        <v>1810</v>
      </c>
      <c r="B33" s="39">
        <v>23742318</v>
      </c>
      <c r="C33" s="38" t="s">
        <v>1640</v>
      </c>
      <c r="D33" s="40" t="s">
        <v>1811</v>
      </c>
      <c r="E33" s="31"/>
      <c r="F33" s="31"/>
      <c r="G33" s="31"/>
      <c r="N33" s="22" t="s">
        <v>855</v>
      </c>
      <c r="O33" s="22" t="s">
        <v>866</v>
      </c>
    </row>
    <row r="34" spans="1:15">
      <c r="A34" s="38" t="s">
        <v>1812</v>
      </c>
      <c r="B34" s="39">
        <v>20502774</v>
      </c>
      <c r="C34" s="38" t="s">
        <v>1640</v>
      </c>
      <c r="D34" s="40" t="s">
        <v>1813</v>
      </c>
      <c r="E34" s="31"/>
      <c r="F34" s="31"/>
      <c r="G34" s="31"/>
      <c r="N34" s="22" t="s">
        <v>252</v>
      </c>
      <c r="O34" s="22" t="s">
        <v>725</v>
      </c>
    </row>
    <row r="35" spans="1:15">
      <c r="A35" s="38" t="s">
        <v>1814</v>
      </c>
      <c r="B35" s="39">
        <v>24126904</v>
      </c>
      <c r="C35" s="38" t="s">
        <v>1640</v>
      </c>
      <c r="D35" s="40" t="s">
        <v>1815</v>
      </c>
      <c r="E35" s="31"/>
      <c r="F35" s="31"/>
      <c r="G35" s="31"/>
      <c r="N35" s="22" t="s">
        <v>1564</v>
      </c>
      <c r="O35" s="22" t="s">
        <v>1029</v>
      </c>
    </row>
    <row r="36" spans="1:15">
      <c r="A36" s="38" t="s">
        <v>1816</v>
      </c>
      <c r="B36" s="39">
        <v>25927218</v>
      </c>
      <c r="C36" s="38" t="s">
        <v>1640</v>
      </c>
      <c r="D36" s="40" t="s">
        <v>1817</v>
      </c>
      <c r="E36" s="31"/>
      <c r="F36" s="31"/>
      <c r="G36" s="31"/>
    </row>
    <row r="37" spans="1:15">
      <c r="A37" s="38" t="s">
        <v>1818</v>
      </c>
      <c r="B37" s="39">
        <v>23741745</v>
      </c>
      <c r="C37" s="38" t="s">
        <v>1640</v>
      </c>
      <c r="D37" s="40" t="s">
        <v>1819</v>
      </c>
      <c r="E37" s="31"/>
      <c r="F37" s="31"/>
      <c r="G37" s="31"/>
    </row>
    <row r="38" spans="1:15">
      <c r="A38" s="38" t="s">
        <v>1820</v>
      </c>
      <c r="B38" s="39">
        <v>24491211</v>
      </c>
      <c r="C38" s="38" t="s">
        <v>1640</v>
      </c>
      <c r="D38" s="40" t="s">
        <v>1821</v>
      </c>
      <c r="E38" s="31"/>
      <c r="F38" s="31"/>
      <c r="G38" s="31"/>
    </row>
    <row r="39" spans="1:15">
      <c r="A39" s="38" t="s">
        <v>1822</v>
      </c>
      <c r="B39" s="39">
        <v>24956249</v>
      </c>
      <c r="C39" s="38" t="s">
        <v>1640</v>
      </c>
      <c r="D39" s="40" t="s">
        <v>1823</v>
      </c>
      <c r="E39" s="31"/>
      <c r="F39" s="31"/>
      <c r="G39" s="31"/>
    </row>
    <row r="40" spans="1:15">
      <c r="A40" s="38" t="s">
        <v>1824</v>
      </c>
      <c r="B40" s="39">
        <v>26524397</v>
      </c>
      <c r="C40" s="38" t="s">
        <v>1640</v>
      </c>
      <c r="D40" s="40" t="s">
        <v>1825</v>
      </c>
      <c r="E40" s="31"/>
      <c r="F40" s="31"/>
      <c r="G40" s="31"/>
    </row>
    <row r="41" spans="1:15">
      <c r="A41" s="38" t="s">
        <v>1826</v>
      </c>
      <c r="B41" s="39">
        <v>27884184</v>
      </c>
      <c r="C41" s="38" t="s">
        <v>1640</v>
      </c>
      <c r="D41" s="40" t="s">
        <v>1827</v>
      </c>
      <c r="E41" s="31"/>
      <c r="F41" s="31"/>
      <c r="G41" s="31"/>
    </row>
    <row r="42" spans="1:15">
      <c r="A42" s="38" t="s">
        <v>1828</v>
      </c>
      <c r="B42" s="39">
        <v>40001011</v>
      </c>
      <c r="C42" s="38" t="s">
        <v>1640</v>
      </c>
      <c r="D42" s="40" t="s">
        <v>1829</v>
      </c>
      <c r="E42" s="31"/>
      <c r="F42" s="31"/>
      <c r="G42" s="31"/>
    </row>
    <row r="43" spans="1:15">
      <c r="A43" s="38" t="s">
        <v>1830</v>
      </c>
      <c r="B43" s="39">
        <v>40052019</v>
      </c>
      <c r="C43" s="38" t="s">
        <v>1640</v>
      </c>
      <c r="D43" s="40" t="s">
        <v>1831</v>
      </c>
      <c r="E43" s="31"/>
      <c r="F43" s="31"/>
      <c r="G43" s="31"/>
    </row>
    <row r="44" spans="1:15">
      <c r="A44" s="38" t="s">
        <v>1832</v>
      </c>
      <c r="B44" s="39">
        <v>24440757</v>
      </c>
      <c r="C44" s="40" t="s">
        <v>1833</v>
      </c>
      <c r="D44" s="40" t="s">
        <v>1834</v>
      </c>
      <c r="E44" s="31"/>
      <c r="F44" s="31"/>
      <c r="G44" s="31"/>
    </row>
    <row r="45" spans="1:15">
      <c r="A45" s="38" t="s">
        <v>1835</v>
      </c>
      <c r="B45" s="39">
        <v>20326879</v>
      </c>
      <c r="C45" s="40" t="s">
        <v>1833</v>
      </c>
      <c r="D45" s="40" t="s">
        <v>1836</v>
      </c>
      <c r="E45" s="31"/>
      <c r="F45" s="31"/>
      <c r="G45" s="31"/>
    </row>
    <row r="46" spans="1:15">
      <c r="A46" s="38" t="s">
        <v>1837</v>
      </c>
      <c r="B46" s="39">
        <v>10137026</v>
      </c>
      <c r="C46" s="40" t="s">
        <v>1833</v>
      </c>
      <c r="D46" s="40" t="s">
        <v>1838</v>
      </c>
      <c r="E46" s="31"/>
      <c r="F46" s="31"/>
      <c r="G46" s="31"/>
    </row>
    <row r="47" spans="1:15">
      <c r="A47" s="38" t="s">
        <v>1839</v>
      </c>
      <c r="B47" s="39">
        <v>20899623</v>
      </c>
      <c r="C47" s="40" t="s">
        <v>1833</v>
      </c>
      <c r="D47" s="40" t="s">
        <v>1840</v>
      </c>
      <c r="E47" s="31"/>
      <c r="F47" s="31"/>
      <c r="G47" s="31"/>
    </row>
    <row r="48" spans="1:15">
      <c r="A48" s="38" t="s">
        <v>172</v>
      </c>
      <c r="B48" s="39">
        <v>26755488</v>
      </c>
      <c r="C48" s="40" t="s">
        <v>1833</v>
      </c>
      <c r="D48" s="40" t="s">
        <v>1841</v>
      </c>
      <c r="E48" s="31"/>
      <c r="F48" s="31"/>
      <c r="G48" s="31"/>
    </row>
    <row r="49" spans="1:7">
      <c r="A49" s="38" t="s">
        <v>1465</v>
      </c>
      <c r="B49" s="39">
        <v>10171788</v>
      </c>
      <c r="C49" s="40" t="s">
        <v>1833</v>
      </c>
      <c r="D49" s="40" t="s">
        <v>1842</v>
      </c>
      <c r="E49" s="31"/>
      <c r="F49" s="31"/>
      <c r="G49" s="31"/>
    </row>
    <row r="50" spans="1:7">
      <c r="A50" s="38" t="s">
        <v>1843</v>
      </c>
      <c r="B50" s="39">
        <v>10174143</v>
      </c>
      <c r="C50" s="40" t="s">
        <v>1833</v>
      </c>
      <c r="D50" s="40" t="s">
        <v>1844</v>
      </c>
      <c r="E50" s="31"/>
      <c r="F50" s="31"/>
      <c r="G50" s="31"/>
    </row>
    <row r="51" spans="1:7">
      <c r="A51" s="38" t="s">
        <v>1845</v>
      </c>
      <c r="B51" s="39">
        <v>10095663</v>
      </c>
      <c r="C51" s="40" t="s">
        <v>1833</v>
      </c>
      <c r="D51" s="40" t="s">
        <v>1846</v>
      </c>
      <c r="E51" s="31"/>
      <c r="F51" s="31"/>
      <c r="G51" s="31"/>
    </row>
    <row r="52" spans="1:7">
      <c r="A52" s="38" t="s">
        <v>1847</v>
      </c>
      <c r="B52" s="39">
        <v>27384149</v>
      </c>
      <c r="C52" s="40" t="s">
        <v>1833</v>
      </c>
      <c r="D52" s="40" t="s">
        <v>1848</v>
      </c>
      <c r="E52" s="31"/>
      <c r="F52" s="31"/>
      <c r="G52" s="31"/>
    </row>
    <row r="53" spans="1:7">
      <c r="A53" s="38" t="s">
        <v>1849</v>
      </c>
      <c r="B53" s="39">
        <v>10206216</v>
      </c>
      <c r="C53" s="40" t="s">
        <v>1833</v>
      </c>
      <c r="D53" s="40" t="s">
        <v>1850</v>
      </c>
      <c r="E53" s="31"/>
      <c r="F53" s="31"/>
      <c r="G53" s="31"/>
    </row>
    <row r="54" spans="1:7">
      <c r="A54" s="38" t="s">
        <v>1851</v>
      </c>
      <c r="B54" s="39">
        <v>10181921</v>
      </c>
      <c r="C54" s="40" t="s">
        <v>1833</v>
      </c>
      <c r="D54" s="40" t="s">
        <v>1852</v>
      </c>
      <c r="E54" s="31"/>
      <c r="F54" s="31"/>
      <c r="G54" s="31"/>
    </row>
    <row r="55" spans="1:7">
      <c r="A55" s="38" t="s">
        <v>1853</v>
      </c>
      <c r="B55" s="39">
        <v>22413183</v>
      </c>
      <c r="C55" s="40" t="s">
        <v>1833</v>
      </c>
      <c r="D55" s="40" t="s">
        <v>1854</v>
      </c>
      <c r="E55" s="31"/>
      <c r="F55" s="31"/>
      <c r="G55" s="31"/>
    </row>
    <row r="56" spans="1:7">
      <c r="A56" s="38" t="s">
        <v>1785</v>
      </c>
      <c r="B56" s="39">
        <v>10149899</v>
      </c>
      <c r="C56" s="40" t="s">
        <v>1833</v>
      </c>
      <c r="D56" s="40" t="s">
        <v>1855</v>
      </c>
      <c r="E56" s="31"/>
      <c r="F56" s="31"/>
      <c r="G56" s="31"/>
    </row>
    <row r="57" spans="1:7">
      <c r="A57" s="38" t="s">
        <v>1856</v>
      </c>
      <c r="B57" s="39">
        <v>24992490</v>
      </c>
      <c r="C57" s="40" t="s">
        <v>1833</v>
      </c>
      <c r="D57" s="40" t="s">
        <v>1857</v>
      </c>
      <c r="E57" s="31"/>
      <c r="F57" s="31"/>
      <c r="G57" s="31"/>
    </row>
    <row r="58" spans="1:7">
      <c r="A58" s="38" t="s">
        <v>331</v>
      </c>
      <c r="B58" s="39">
        <v>23379779</v>
      </c>
      <c r="C58" s="40" t="s">
        <v>1833</v>
      </c>
      <c r="D58" s="40" t="s">
        <v>1858</v>
      </c>
      <c r="E58" s="31"/>
      <c r="F58" s="31"/>
      <c r="G58" s="31"/>
    </row>
    <row r="59" spans="1:7">
      <c r="A59" s="38" t="s">
        <v>1859</v>
      </c>
      <c r="B59" s="39">
        <v>23236137</v>
      </c>
      <c r="C59" s="40" t="s">
        <v>1833</v>
      </c>
      <c r="D59" s="40" t="s">
        <v>1860</v>
      </c>
      <c r="E59" s="31"/>
      <c r="F59" s="31"/>
      <c r="G59" s="31"/>
    </row>
    <row r="60" spans="1:7">
      <c r="A60" s="38" t="s">
        <v>330</v>
      </c>
      <c r="B60" s="39">
        <v>28285713</v>
      </c>
      <c r="C60" s="40" t="s">
        <v>1833</v>
      </c>
      <c r="D60" s="40" t="s">
        <v>1861</v>
      </c>
      <c r="E60" s="31"/>
      <c r="F60" s="31"/>
      <c r="G60" s="31"/>
    </row>
    <row r="61" spans="1:7">
      <c r="A61" s="38" t="s">
        <v>1862</v>
      </c>
      <c r="B61" s="39">
        <v>10068578</v>
      </c>
      <c r="C61" s="40" t="s">
        <v>1833</v>
      </c>
      <c r="D61" s="40" t="s">
        <v>1863</v>
      </c>
      <c r="E61" s="31"/>
      <c r="F61" s="31"/>
      <c r="G61" s="31"/>
    </row>
    <row r="62" spans="1:7">
      <c r="A62" s="38" t="s">
        <v>333</v>
      </c>
      <c r="B62" s="39">
        <v>10133371</v>
      </c>
      <c r="C62" s="40" t="s">
        <v>1833</v>
      </c>
      <c r="D62" s="40" t="s">
        <v>1864</v>
      </c>
      <c r="E62" s="31"/>
      <c r="F62" s="31"/>
      <c r="G62" s="31"/>
    </row>
    <row r="63" spans="1:7">
      <c r="A63" s="38" t="s">
        <v>1865</v>
      </c>
      <c r="B63" s="39">
        <v>22590433</v>
      </c>
      <c r="C63" s="40" t="s">
        <v>1833</v>
      </c>
      <c r="D63" s="40" t="s">
        <v>1866</v>
      </c>
      <c r="E63" s="31"/>
      <c r="F63" s="31"/>
      <c r="G63" s="31"/>
    </row>
    <row r="64" spans="1:7">
      <c r="A64" s="38" t="s">
        <v>1867</v>
      </c>
      <c r="B64" s="39">
        <v>29245472</v>
      </c>
      <c r="C64" s="40" t="s">
        <v>1833</v>
      </c>
      <c r="D64" s="40" t="s">
        <v>1868</v>
      </c>
      <c r="E64" s="31"/>
      <c r="F64" s="31"/>
      <c r="G64" s="31"/>
    </row>
    <row r="65" spans="1:7">
      <c r="A65" s="38" t="s">
        <v>1869</v>
      </c>
      <c r="B65" s="39">
        <v>22853620</v>
      </c>
      <c r="C65" s="40" t="s">
        <v>1833</v>
      </c>
      <c r="D65" s="40" t="s">
        <v>1870</v>
      </c>
      <c r="E65" s="31"/>
      <c r="F65" s="31"/>
      <c r="G65" s="31"/>
    </row>
    <row r="66" spans="1:7">
      <c r="A66" s="38" t="s">
        <v>1871</v>
      </c>
      <c r="B66" s="39">
        <v>22291975</v>
      </c>
      <c r="C66" s="40" t="s">
        <v>1833</v>
      </c>
      <c r="D66" s="40" t="s">
        <v>1872</v>
      </c>
      <c r="E66" s="31"/>
      <c r="F66" s="31"/>
      <c r="G66" s="31"/>
    </row>
    <row r="67" spans="1:7">
      <c r="A67" s="38" t="s">
        <v>1873</v>
      </c>
      <c r="B67" s="39">
        <v>20003794</v>
      </c>
      <c r="C67" s="40" t="s">
        <v>1833</v>
      </c>
      <c r="D67" s="40" t="s">
        <v>1874</v>
      </c>
      <c r="E67" s="31"/>
      <c r="F67" s="31"/>
      <c r="G67" s="31"/>
    </row>
    <row r="68" spans="1:7">
      <c r="A68" s="38" t="s">
        <v>1875</v>
      </c>
      <c r="B68" s="39">
        <v>23345815</v>
      </c>
      <c r="C68" s="40" t="s">
        <v>1833</v>
      </c>
      <c r="D68" s="40" t="s">
        <v>1876</v>
      </c>
      <c r="E68" s="31"/>
      <c r="F68" s="31"/>
      <c r="G68" s="31"/>
    </row>
    <row r="69" spans="1:7">
      <c r="A69" s="38" t="s">
        <v>1877</v>
      </c>
      <c r="B69" s="39">
        <v>23760545</v>
      </c>
      <c r="C69" s="40" t="s">
        <v>1833</v>
      </c>
      <c r="D69" s="40" t="s">
        <v>1878</v>
      </c>
      <c r="E69" s="31"/>
      <c r="F69" s="31"/>
      <c r="G69" s="31"/>
    </row>
    <row r="70" spans="1:7">
      <c r="A70" s="38" t="s">
        <v>1879</v>
      </c>
      <c r="B70" s="39">
        <v>24562496</v>
      </c>
      <c r="C70" s="40" t="s">
        <v>1833</v>
      </c>
      <c r="D70" s="40" t="s">
        <v>1880</v>
      </c>
      <c r="E70" s="31"/>
      <c r="F70" s="31"/>
      <c r="G70" s="31"/>
    </row>
    <row r="71" spans="1:7">
      <c r="A71" s="38" t="s">
        <v>1881</v>
      </c>
      <c r="B71" s="39">
        <v>24196252</v>
      </c>
      <c r="C71" s="40" t="s">
        <v>1833</v>
      </c>
      <c r="D71" s="40" t="s">
        <v>1882</v>
      </c>
      <c r="E71" s="31"/>
      <c r="F71" s="31"/>
      <c r="G71" s="31"/>
    </row>
    <row r="72" spans="1:7">
      <c r="A72" s="38" t="s">
        <v>1883</v>
      </c>
      <c r="B72" s="39">
        <v>23767949</v>
      </c>
      <c r="C72" s="40" t="s">
        <v>1833</v>
      </c>
      <c r="D72" s="40" t="s">
        <v>1884</v>
      </c>
      <c r="E72" s="31"/>
      <c r="F72" s="31"/>
      <c r="G72" s="31"/>
    </row>
    <row r="73" spans="1:7">
      <c r="A73" s="38" t="s">
        <v>1885</v>
      </c>
      <c r="B73" s="39">
        <v>10144585</v>
      </c>
      <c r="C73" s="40" t="s">
        <v>1833</v>
      </c>
      <c r="D73" s="40" t="s">
        <v>1886</v>
      </c>
      <c r="E73" s="31"/>
      <c r="F73" s="31"/>
      <c r="G73" s="31"/>
    </row>
    <row r="74" spans="1:7">
      <c r="A74" s="38" t="s">
        <v>1887</v>
      </c>
      <c r="B74" s="39">
        <v>24485610</v>
      </c>
      <c r="C74" s="40" t="s">
        <v>1833</v>
      </c>
      <c r="D74" s="40" t="s">
        <v>1888</v>
      </c>
      <c r="E74" s="31"/>
      <c r="F74" s="31"/>
      <c r="G74" s="31"/>
    </row>
    <row r="75" spans="1:7">
      <c r="A75" s="38" t="s">
        <v>1889</v>
      </c>
      <c r="B75" s="39">
        <v>21892983</v>
      </c>
      <c r="C75" s="40" t="s">
        <v>1833</v>
      </c>
      <c r="D75" s="40" t="s">
        <v>1890</v>
      </c>
      <c r="E75" s="31"/>
      <c r="F75" s="31"/>
      <c r="G75" s="31"/>
    </row>
    <row r="76" spans="1:7">
      <c r="A76" s="38" t="s">
        <v>1891</v>
      </c>
      <c r="B76" s="39">
        <v>25895103</v>
      </c>
      <c r="C76" s="40" t="s">
        <v>1833</v>
      </c>
      <c r="D76" s="40" t="s">
        <v>1892</v>
      </c>
      <c r="E76" s="31"/>
      <c r="F76" s="31"/>
      <c r="G76" s="31"/>
    </row>
    <row r="77" spans="1:7">
      <c r="A77" s="38" t="s">
        <v>1893</v>
      </c>
      <c r="B77" s="39">
        <v>29611177</v>
      </c>
      <c r="C77" s="40" t="s">
        <v>1833</v>
      </c>
      <c r="D77" s="40" t="s">
        <v>1894</v>
      </c>
      <c r="E77" s="31"/>
      <c r="F77" s="31"/>
      <c r="G77" s="31"/>
    </row>
    <row r="78" spans="1:7">
      <c r="A78" s="38" t="s">
        <v>1895</v>
      </c>
      <c r="B78" s="39">
        <v>26272029</v>
      </c>
      <c r="C78" s="40" t="s">
        <v>1833</v>
      </c>
      <c r="D78" s="40" t="s">
        <v>1896</v>
      </c>
      <c r="E78" s="31"/>
      <c r="F78" s="31"/>
      <c r="G78" s="31"/>
    </row>
    <row r="79" spans="1:7">
      <c r="A79" s="38" t="s">
        <v>1897</v>
      </c>
      <c r="B79" s="39">
        <v>26963722</v>
      </c>
      <c r="C79" s="40" t="s">
        <v>1833</v>
      </c>
      <c r="D79" s="40" t="s">
        <v>1898</v>
      </c>
      <c r="E79" s="31"/>
      <c r="F79" s="31"/>
      <c r="G79" s="31"/>
    </row>
    <row r="80" spans="1:7">
      <c r="A80" s="38" t="s">
        <v>1899</v>
      </c>
      <c r="B80" s="39">
        <v>21357778</v>
      </c>
      <c r="C80" s="40" t="s">
        <v>1833</v>
      </c>
      <c r="D80" s="40" t="s">
        <v>1900</v>
      </c>
      <c r="E80" s="31"/>
      <c r="F80" s="31"/>
      <c r="G80" s="31"/>
    </row>
    <row r="81" spans="1:7">
      <c r="A81" s="38" t="s">
        <v>1901</v>
      </c>
      <c r="B81" s="39">
        <v>40055107</v>
      </c>
      <c r="C81" s="40" t="s">
        <v>1833</v>
      </c>
      <c r="D81" s="40" t="s">
        <v>1902</v>
      </c>
      <c r="E81" s="31"/>
      <c r="F81" s="31"/>
      <c r="G81" s="31"/>
    </row>
    <row r="82" spans="1:7">
      <c r="A82" s="38" t="s">
        <v>1903</v>
      </c>
      <c r="B82" s="39">
        <v>40023589</v>
      </c>
      <c r="C82" s="40" t="s">
        <v>1833</v>
      </c>
      <c r="D82" s="40" t="s">
        <v>1904</v>
      </c>
      <c r="E82" s="31"/>
      <c r="F82" s="31"/>
      <c r="G82" s="31"/>
    </row>
    <row r="83" spans="1:7">
      <c r="A83" s="38" t="s">
        <v>1905</v>
      </c>
      <c r="B83" s="39">
        <v>10194039</v>
      </c>
      <c r="C83" s="40" t="s">
        <v>1833</v>
      </c>
      <c r="D83" s="40" t="s">
        <v>1906</v>
      </c>
      <c r="E83" s="31"/>
      <c r="F83" s="31"/>
      <c r="G83" s="31"/>
    </row>
    <row r="84" spans="1:7">
      <c r="A84" s="38" t="s">
        <v>1907</v>
      </c>
      <c r="B84" s="39">
        <v>40075172</v>
      </c>
      <c r="C84" s="40" t="s">
        <v>1833</v>
      </c>
      <c r="D84" s="40" t="s">
        <v>1908</v>
      </c>
      <c r="E84" s="31"/>
      <c r="F84" s="31"/>
      <c r="G84" s="31"/>
    </row>
    <row r="85" spans="1:7">
      <c r="A85" s="38" t="s">
        <v>1909</v>
      </c>
      <c r="B85" s="39">
        <v>10204827</v>
      </c>
      <c r="C85" s="40" t="s">
        <v>1833</v>
      </c>
      <c r="D85" s="40" t="s">
        <v>1910</v>
      </c>
      <c r="E85" s="31"/>
      <c r="F85" s="31"/>
      <c r="G85" s="31"/>
    </row>
    <row r="86" spans="1:7">
      <c r="A86" s="38" t="s">
        <v>1911</v>
      </c>
      <c r="B86" s="39">
        <v>25466016</v>
      </c>
      <c r="C86" s="40" t="s">
        <v>1833</v>
      </c>
      <c r="D86" s="40" t="s">
        <v>1912</v>
      </c>
      <c r="E86" s="31"/>
      <c r="F86" s="31"/>
      <c r="G86" s="31"/>
    </row>
    <row r="87" spans="1:7">
      <c r="A87" s="38" t="s">
        <v>1913</v>
      </c>
      <c r="B87" s="39">
        <v>20812250</v>
      </c>
      <c r="C87" s="40" t="s">
        <v>123</v>
      </c>
      <c r="D87" s="40" t="s">
        <v>1914</v>
      </c>
      <c r="E87" s="31"/>
      <c r="F87" s="31"/>
      <c r="G87" s="31"/>
    </row>
    <row r="88" spans="1:7">
      <c r="A88" s="38" t="s">
        <v>125</v>
      </c>
      <c r="B88" s="39">
        <v>20818437</v>
      </c>
      <c r="C88" s="40" t="s">
        <v>123</v>
      </c>
      <c r="D88" s="40" t="s">
        <v>1915</v>
      </c>
      <c r="E88" s="31"/>
      <c r="F88" s="31"/>
      <c r="G88" s="31"/>
    </row>
    <row r="89" spans="1:7">
      <c r="A89" s="38" t="s">
        <v>209</v>
      </c>
      <c r="B89" s="39">
        <v>23393283</v>
      </c>
      <c r="C89" s="40" t="s">
        <v>123</v>
      </c>
      <c r="D89" s="40" t="s">
        <v>1916</v>
      </c>
      <c r="E89" s="31"/>
      <c r="F89" s="31"/>
      <c r="G89" s="31"/>
    </row>
    <row r="90" spans="1:7">
      <c r="A90" s="38" t="s">
        <v>1917</v>
      </c>
      <c r="B90" s="39">
        <v>22217090</v>
      </c>
      <c r="C90" s="40" t="s">
        <v>123</v>
      </c>
      <c r="D90" s="40" t="s">
        <v>1918</v>
      </c>
      <c r="E90" s="31"/>
      <c r="F90" s="31"/>
      <c r="G90" s="31"/>
    </row>
    <row r="91" spans="1:7">
      <c r="A91" s="38" t="s">
        <v>128</v>
      </c>
      <c r="B91" s="39">
        <v>24542282</v>
      </c>
      <c r="C91" s="40" t="s">
        <v>1919</v>
      </c>
      <c r="D91" s="40" t="s">
        <v>1920</v>
      </c>
      <c r="E91" s="31"/>
      <c r="F91" s="31"/>
      <c r="G91" s="31"/>
    </row>
    <row r="92" spans="1:7">
      <c r="A92" s="38" t="s">
        <v>212</v>
      </c>
      <c r="B92" s="39">
        <v>20986127</v>
      </c>
      <c r="C92" s="40" t="s">
        <v>123</v>
      </c>
      <c r="D92" s="40" t="s">
        <v>1921</v>
      </c>
      <c r="E92" s="31"/>
      <c r="F92" s="31"/>
      <c r="G92" s="31"/>
    </row>
    <row r="93" spans="1:7">
      <c r="A93" s="38" t="s">
        <v>1922</v>
      </c>
      <c r="B93" s="39">
        <v>27718411</v>
      </c>
      <c r="C93" s="40" t="s">
        <v>123</v>
      </c>
      <c r="D93" s="40" t="s">
        <v>1923</v>
      </c>
      <c r="E93" s="31"/>
      <c r="F93" s="31"/>
      <c r="G93" s="31"/>
    </row>
    <row r="94" spans="1:7">
      <c r="A94" s="38" t="s">
        <v>1924</v>
      </c>
      <c r="B94" s="39">
        <v>10153715</v>
      </c>
      <c r="C94" s="40" t="s">
        <v>123</v>
      </c>
      <c r="D94" s="40" t="s">
        <v>1925</v>
      </c>
      <c r="E94" s="31"/>
      <c r="F94" s="31"/>
      <c r="G94" s="31"/>
    </row>
    <row r="95" spans="1:7">
      <c r="A95" s="38" t="s">
        <v>1926</v>
      </c>
      <c r="B95" s="39">
        <v>24734467</v>
      </c>
      <c r="C95" s="40" t="s">
        <v>123</v>
      </c>
      <c r="D95" s="40" t="s">
        <v>1927</v>
      </c>
      <c r="E95" s="31"/>
      <c r="F95" s="31"/>
      <c r="G95" s="31"/>
    </row>
    <row r="96" spans="1:7">
      <c r="A96" s="38" t="s">
        <v>1928</v>
      </c>
      <c r="B96" s="39">
        <v>24499786</v>
      </c>
      <c r="C96" s="40" t="s">
        <v>123</v>
      </c>
      <c r="D96" s="40" t="s">
        <v>1929</v>
      </c>
      <c r="E96" s="31"/>
      <c r="F96" s="31"/>
      <c r="G96" s="31"/>
    </row>
    <row r="97" spans="1:7">
      <c r="A97" s="38" t="s">
        <v>1930</v>
      </c>
      <c r="B97" s="39">
        <v>29519971</v>
      </c>
      <c r="C97" s="40" t="s">
        <v>123</v>
      </c>
      <c r="D97" s="40" t="s">
        <v>1931</v>
      </c>
      <c r="E97" s="31"/>
      <c r="F97" s="31"/>
      <c r="G97" s="31"/>
    </row>
    <row r="98" spans="1:7">
      <c r="A98" s="38" t="s">
        <v>1932</v>
      </c>
      <c r="B98" s="39">
        <v>29702881</v>
      </c>
      <c r="C98" s="40" t="s">
        <v>123</v>
      </c>
      <c r="D98" s="40" t="s">
        <v>1933</v>
      </c>
      <c r="E98" s="31"/>
      <c r="F98" s="31"/>
      <c r="G98" s="31"/>
    </row>
    <row r="99" spans="1:7">
      <c r="A99" s="38" t="s">
        <v>1934</v>
      </c>
      <c r="B99" s="39">
        <v>21262947</v>
      </c>
      <c r="C99" s="40" t="s">
        <v>123</v>
      </c>
      <c r="D99" s="40" t="s">
        <v>1935</v>
      </c>
      <c r="E99" s="31"/>
      <c r="F99" s="31"/>
      <c r="G99" s="31"/>
    </row>
    <row r="100" spans="1:7">
      <c r="A100" s="38" t="s">
        <v>1936</v>
      </c>
      <c r="B100" s="39">
        <v>24708342</v>
      </c>
      <c r="C100" s="40" t="s">
        <v>123</v>
      </c>
      <c r="D100" s="40" t="s">
        <v>1937</v>
      </c>
      <c r="E100" s="31"/>
      <c r="F100" s="31"/>
      <c r="G100" s="31"/>
    </row>
    <row r="101" spans="1:7">
      <c r="A101" s="38" t="s">
        <v>1938</v>
      </c>
      <c r="B101" s="39">
        <v>40026941</v>
      </c>
      <c r="C101" s="40" t="s">
        <v>123</v>
      </c>
      <c r="D101" s="40" t="s">
        <v>1939</v>
      </c>
      <c r="E101" s="31"/>
      <c r="F101" s="31"/>
      <c r="G101" s="31"/>
    </row>
    <row r="102" spans="1:7">
      <c r="A102" s="38" t="s">
        <v>1940</v>
      </c>
      <c r="B102" s="39">
        <v>10158616</v>
      </c>
      <c r="C102" s="40" t="s">
        <v>493</v>
      </c>
      <c r="D102" s="40" t="s">
        <v>1941</v>
      </c>
      <c r="E102" s="31"/>
      <c r="F102" s="31"/>
      <c r="G102" s="31"/>
    </row>
    <row r="103" spans="1:7">
      <c r="A103" s="38" t="s">
        <v>497</v>
      </c>
      <c r="B103" s="39">
        <v>28810753</v>
      </c>
      <c r="C103" s="40" t="s">
        <v>493</v>
      </c>
      <c r="D103" s="40" t="s">
        <v>1942</v>
      </c>
      <c r="E103" s="31"/>
      <c r="F103" s="31"/>
      <c r="G103" s="31"/>
    </row>
    <row r="104" spans="1:7">
      <c r="A104" s="38" t="s">
        <v>888</v>
      </c>
      <c r="B104" s="39">
        <v>24167767</v>
      </c>
      <c r="C104" s="40" t="s">
        <v>493</v>
      </c>
      <c r="D104" s="40" t="s">
        <v>1943</v>
      </c>
      <c r="E104" s="31"/>
      <c r="F104" s="31"/>
      <c r="G104" s="31"/>
    </row>
    <row r="105" spans="1:7">
      <c r="A105" s="38" t="s">
        <v>1944</v>
      </c>
      <c r="B105" s="39">
        <v>22993406</v>
      </c>
      <c r="C105" s="40" t="s">
        <v>493</v>
      </c>
      <c r="D105" s="40" t="s">
        <v>1945</v>
      </c>
      <c r="E105" s="31"/>
      <c r="F105" s="31"/>
      <c r="G105" s="31"/>
    </row>
    <row r="106" spans="1:7">
      <c r="A106" s="38" t="s">
        <v>1230</v>
      </c>
      <c r="B106" s="39">
        <v>10122255</v>
      </c>
      <c r="C106" s="40" t="s">
        <v>493</v>
      </c>
      <c r="D106" s="40" t="s">
        <v>1946</v>
      </c>
      <c r="E106" s="31"/>
      <c r="F106" s="31"/>
      <c r="G106" s="31"/>
    </row>
    <row r="107" spans="1:7">
      <c r="A107" s="38" t="s">
        <v>1947</v>
      </c>
      <c r="B107" s="39">
        <v>10173650</v>
      </c>
      <c r="C107" s="40" t="s">
        <v>493</v>
      </c>
      <c r="D107" s="40" t="s">
        <v>1948</v>
      </c>
      <c r="E107" s="31"/>
      <c r="F107" s="31"/>
      <c r="G107" s="31"/>
    </row>
    <row r="108" spans="1:7">
      <c r="A108" s="38" t="s">
        <v>1390</v>
      </c>
      <c r="B108" s="39">
        <v>10169192</v>
      </c>
      <c r="C108" s="40" t="s">
        <v>493</v>
      </c>
      <c r="D108" s="40" t="s">
        <v>1949</v>
      </c>
      <c r="E108" s="31"/>
      <c r="F108" s="31"/>
      <c r="G108" s="31"/>
    </row>
    <row r="109" spans="1:7">
      <c r="A109" s="38" t="s">
        <v>117</v>
      </c>
      <c r="B109" s="39">
        <v>23210529</v>
      </c>
      <c r="C109" s="40" t="s">
        <v>493</v>
      </c>
      <c r="D109" s="40" t="s">
        <v>1950</v>
      </c>
      <c r="E109" s="31"/>
      <c r="F109" s="31"/>
      <c r="G109" s="31"/>
    </row>
    <row r="110" spans="1:7">
      <c r="A110" s="38" t="s">
        <v>1951</v>
      </c>
      <c r="B110" s="39">
        <v>22937069</v>
      </c>
      <c r="C110" s="40" t="s">
        <v>493</v>
      </c>
      <c r="D110" s="40" t="s">
        <v>1952</v>
      </c>
      <c r="E110" s="31"/>
      <c r="F110" s="31"/>
      <c r="G110" s="31"/>
    </row>
    <row r="111" spans="1:7">
      <c r="A111" s="38" t="s">
        <v>1953</v>
      </c>
      <c r="B111" s="39">
        <v>40022172</v>
      </c>
      <c r="C111" s="40" t="s">
        <v>493</v>
      </c>
      <c r="D111" s="40" t="s">
        <v>1954</v>
      </c>
      <c r="E111" s="31"/>
      <c r="F111" s="31"/>
      <c r="G111" s="31"/>
    </row>
    <row r="112" spans="1:7">
      <c r="A112" s="38" t="s">
        <v>398</v>
      </c>
      <c r="B112" s="39">
        <v>10211114</v>
      </c>
      <c r="C112" s="40" t="s">
        <v>493</v>
      </c>
      <c r="D112" s="40" t="s">
        <v>1955</v>
      </c>
      <c r="E112" s="31"/>
      <c r="F112" s="31"/>
      <c r="G112" s="31"/>
    </row>
    <row r="113" spans="1:7">
      <c r="A113" s="38" t="s">
        <v>1956</v>
      </c>
      <c r="B113" s="39">
        <v>23551628</v>
      </c>
      <c r="C113" s="40" t="s">
        <v>493</v>
      </c>
      <c r="D113" s="40" t="s">
        <v>1957</v>
      </c>
      <c r="E113" s="31"/>
      <c r="F113" s="31"/>
      <c r="G113" s="31"/>
    </row>
    <row r="114" spans="1:7">
      <c r="A114" s="38" t="s">
        <v>1958</v>
      </c>
      <c r="B114" s="39">
        <v>10206169</v>
      </c>
      <c r="C114" s="40" t="s">
        <v>493</v>
      </c>
      <c r="D114" s="40" t="s">
        <v>1959</v>
      </c>
      <c r="E114" s="31"/>
      <c r="F114" s="31"/>
      <c r="G114" s="31"/>
    </row>
    <row r="115" spans="1:7">
      <c r="A115" s="38" t="s">
        <v>1960</v>
      </c>
      <c r="B115" s="39">
        <v>25900069</v>
      </c>
      <c r="C115" s="40" t="s">
        <v>493</v>
      </c>
      <c r="D115" s="40" t="s">
        <v>1961</v>
      </c>
      <c r="E115" s="31"/>
      <c r="F115" s="31"/>
      <c r="G115" s="31"/>
    </row>
    <row r="116" spans="1:7">
      <c r="A116" s="38" t="s">
        <v>1962</v>
      </c>
      <c r="B116" s="39">
        <v>29778829</v>
      </c>
      <c r="C116" s="40" t="s">
        <v>493</v>
      </c>
      <c r="D116" s="40" t="s">
        <v>1963</v>
      </c>
      <c r="E116" s="31"/>
      <c r="F116" s="31"/>
      <c r="G116" s="31"/>
    </row>
    <row r="117" spans="1:7">
      <c r="A117" s="38" t="s">
        <v>1964</v>
      </c>
      <c r="B117" s="39">
        <v>27515731</v>
      </c>
      <c r="C117" s="40" t="s">
        <v>493</v>
      </c>
      <c r="D117" s="40" t="s">
        <v>1965</v>
      </c>
      <c r="E117" s="31"/>
      <c r="F117" s="31"/>
      <c r="G117" s="31"/>
    </row>
    <row r="118" spans="1:7">
      <c r="A118" s="38" t="s">
        <v>1966</v>
      </c>
      <c r="B118" s="39">
        <v>23231917</v>
      </c>
      <c r="C118" s="40" t="s">
        <v>493</v>
      </c>
      <c r="D118" s="40" t="s">
        <v>1967</v>
      </c>
      <c r="E118" s="31"/>
      <c r="F118" s="31"/>
      <c r="G118" s="31"/>
    </row>
    <row r="119" spans="1:7">
      <c r="A119" s="38" t="s">
        <v>1968</v>
      </c>
      <c r="B119" s="39">
        <v>23695697</v>
      </c>
      <c r="C119" s="40" t="s">
        <v>493</v>
      </c>
      <c r="D119" s="40" t="s">
        <v>1969</v>
      </c>
      <c r="E119" s="31"/>
      <c r="F119" s="31"/>
      <c r="G119" s="31"/>
    </row>
    <row r="120" spans="1:7">
      <c r="A120" s="38" t="s">
        <v>1970</v>
      </c>
      <c r="B120" s="39">
        <v>24743628</v>
      </c>
      <c r="C120" s="40" t="s">
        <v>493</v>
      </c>
      <c r="D120" s="40" t="s">
        <v>1971</v>
      </c>
      <c r="E120" s="31"/>
      <c r="F120" s="31"/>
      <c r="G120" s="31"/>
    </row>
    <row r="121" spans="1:7">
      <c r="A121" s="38" t="s">
        <v>1972</v>
      </c>
      <c r="B121" s="39">
        <v>26119182</v>
      </c>
      <c r="C121" s="40" t="s">
        <v>493</v>
      </c>
      <c r="D121" s="40" t="s">
        <v>1973</v>
      </c>
      <c r="E121" s="31"/>
      <c r="F121" s="31"/>
      <c r="G121" s="31"/>
    </row>
    <row r="122" spans="1:7">
      <c r="A122" s="38" t="s">
        <v>1974</v>
      </c>
      <c r="B122" s="39">
        <v>25859980</v>
      </c>
      <c r="C122" s="40" t="s">
        <v>493</v>
      </c>
      <c r="D122" s="40" t="s">
        <v>1975</v>
      </c>
      <c r="E122" s="31"/>
      <c r="F122" s="31"/>
      <c r="G122" s="31"/>
    </row>
    <row r="123" spans="1:7">
      <c r="A123" s="38" t="s">
        <v>1976</v>
      </c>
      <c r="B123" s="39">
        <v>21598198</v>
      </c>
      <c r="C123" s="40" t="s">
        <v>493</v>
      </c>
      <c r="D123" s="40" t="s">
        <v>1977</v>
      </c>
      <c r="E123" s="31"/>
      <c r="F123" s="31"/>
      <c r="G123" s="31"/>
    </row>
    <row r="124" spans="1:7">
      <c r="A124" s="38" t="s">
        <v>1978</v>
      </c>
      <c r="B124" s="39">
        <v>29021221</v>
      </c>
      <c r="C124" s="40" t="s">
        <v>493</v>
      </c>
      <c r="D124" s="40" t="s">
        <v>1979</v>
      </c>
      <c r="E124" s="31"/>
      <c r="F124" s="31"/>
      <c r="G124" s="31"/>
    </row>
    <row r="125" spans="1:7">
      <c r="A125" s="38" t="s">
        <v>1980</v>
      </c>
      <c r="B125" s="39">
        <v>26278418</v>
      </c>
      <c r="C125" s="40" t="s">
        <v>493</v>
      </c>
      <c r="D125" s="40" t="s">
        <v>1981</v>
      </c>
      <c r="E125" s="31"/>
      <c r="F125" s="31"/>
      <c r="G125" s="31"/>
    </row>
    <row r="126" spans="1:7">
      <c r="A126" s="38" t="s">
        <v>1982</v>
      </c>
      <c r="B126" s="39">
        <v>23959023</v>
      </c>
      <c r="C126" s="40" t="s">
        <v>493</v>
      </c>
      <c r="D126" s="40" t="s">
        <v>1983</v>
      </c>
      <c r="E126" s="31"/>
      <c r="F126" s="31"/>
      <c r="G126" s="31"/>
    </row>
    <row r="127" spans="1:7">
      <c r="A127" s="38" t="s">
        <v>1984</v>
      </c>
      <c r="B127" s="39">
        <v>26284906</v>
      </c>
      <c r="C127" s="40" t="s">
        <v>493</v>
      </c>
      <c r="D127" s="40" t="s">
        <v>1985</v>
      </c>
      <c r="E127" s="31"/>
      <c r="F127" s="31"/>
      <c r="G127" s="31"/>
    </row>
    <row r="128" spans="1:7">
      <c r="A128" s="38" t="s">
        <v>1986</v>
      </c>
      <c r="B128" s="39">
        <v>29811303</v>
      </c>
      <c r="C128" s="40" t="s">
        <v>493</v>
      </c>
      <c r="D128" s="40" t="s">
        <v>1987</v>
      </c>
      <c r="E128" s="31"/>
      <c r="F128" s="31"/>
      <c r="G128" s="31"/>
    </row>
    <row r="129" spans="1:7">
      <c r="A129" s="38" t="s">
        <v>1988</v>
      </c>
      <c r="B129" s="39">
        <v>27299761</v>
      </c>
      <c r="C129" s="40" t="s">
        <v>493</v>
      </c>
      <c r="D129" s="40" t="s">
        <v>1989</v>
      </c>
      <c r="E129" s="31"/>
      <c r="F129" s="31"/>
      <c r="G129" s="31"/>
    </row>
    <row r="130" spans="1:7">
      <c r="A130" s="38" t="s">
        <v>1990</v>
      </c>
      <c r="B130" s="39">
        <v>27100140</v>
      </c>
      <c r="C130" s="40" t="s">
        <v>493</v>
      </c>
      <c r="D130" s="40" t="s">
        <v>1991</v>
      </c>
      <c r="E130" s="31"/>
      <c r="F130" s="31"/>
      <c r="G130" s="31"/>
    </row>
    <row r="131" spans="1:7">
      <c r="A131" s="38" t="s">
        <v>1992</v>
      </c>
      <c r="B131" s="39">
        <v>27594763</v>
      </c>
      <c r="C131" s="40" t="s">
        <v>493</v>
      </c>
      <c r="D131" s="40" t="s">
        <v>1993</v>
      </c>
      <c r="E131" s="31"/>
      <c r="F131" s="31"/>
      <c r="G131" s="31"/>
    </row>
    <row r="132" spans="1:7">
      <c r="A132" s="38" t="s">
        <v>1994</v>
      </c>
      <c r="B132" s="39">
        <v>24821181</v>
      </c>
      <c r="C132" s="40" t="s">
        <v>493</v>
      </c>
      <c r="D132" s="40" t="s">
        <v>1995</v>
      </c>
      <c r="E132" s="31"/>
      <c r="F132" s="31"/>
      <c r="G132" s="31"/>
    </row>
    <row r="133" spans="1:7">
      <c r="A133" s="38" t="s">
        <v>1996</v>
      </c>
      <c r="B133" s="39">
        <v>40023862</v>
      </c>
      <c r="C133" s="40" t="s">
        <v>493</v>
      </c>
      <c r="D133" s="40" t="s">
        <v>1997</v>
      </c>
      <c r="E133" s="31"/>
      <c r="F133" s="31"/>
      <c r="G133" s="31"/>
    </row>
    <row r="134" spans="1:7">
      <c r="A134" s="38" t="s">
        <v>1998</v>
      </c>
      <c r="B134" s="39">
        <v>40045602</v>
      </c>
      <c r="C134" s="40" t="s">
        <v>493</v>
      </c>
      <c r="D134" s="40" t="s">
        <v>1999</v>
      </c>
      <c r="E134" s="31"/>
      <c r="F134" s="31"/>
      <c r="G134" s="31"/>
    </row>
    <row r="135" spans="1:7">
      <c r="A135" s="38" t="s">
        <v>2000</v>
      </c>
      <c r="B135" s="39">
        <v>40048533</v>
      </c>
      <c r="C135" s="40" t="s">
        <v>493</v>
      </c>
      <c r="D135" s="40" t="s">
        <v>2001</v>
      </c>
      <c r="E135" s="31"/>
      <c r="F135" s="31"/>
      <c r="G135" s="31"/>
    </row>
    <row r="136" spans="1:7">
      <c r="A136" s="38" t="s">
        <v>2002</v>
      </c>
      <c r="B136" s="39">
        <v>40052060</v>
      </c>
      <c r="C136" s="40" t="s">
        <v>493</v>
      </c>
      <c r="D136" s="40" t="s">
        <v>2003</v>
      </c>
      <c r="E136" s="31"/>
      <c r="F136" s="31"/>
      <c r="G136" s="31"/>
    </row>
    <row r="137" spans="1:7">
      <c r="A137" s="38" t="s">
        <v>2004</v>
      </c>
      <c r="B137" s="39">
        <v>10211533</v>
      </c>
      <c r="C137" s="40" t="s">
        <v>493</v>
      </c>
      <c r="D137" s="40" t="s">
        <v>2005</v>
      </c>
      <c r="E137" s="31"/>
      <c r="F137" s="31"/>
      <c r="G137" s="31"/>
    </row>
    <row r="138" spans="1:7">
      <c r="A138" s="38" t="s">
        <v>2006</v>
      </c>
      <c r="B138" s="39">
        <v>10211619</v>
      </c>
      <c r="C138" s="40" t="s">
        <v>493</v>
      </c>
      <c r="D138" s="40" t="s">
        <v>2007</v>
      </c>
      <c r="E138" s="31"/>
      <c r="F138" s="31"/>
      <c r="G138" s="31"/>
    </row>
    <row r="139" spans="1:7">
      <c r="A139" s="38" t="s">
        <v>2008</v>
      </c>
      <c r="B139" s="39">
        <v>27898312</v>
      </c>
      <c r="C139" s="40" t="s">
        <v>2009</v>
      </c>
      <c r="D139" s="40" t="s">
        <v>2010</v>
      </c>
      <c r="E139" s="31"/>
      <c r="F139" s="31"/>
      <c r="G139" s="31"/>
    </row>
    <row r="140" spans="1:7">
      <c r="A140" s="38" t="s">
        <v>2011</v>
      </c>
      <c r="B140" s="39">
        <v>26488633</v>
      </c>
      <c r="C140" s="40" t="s">
        <v>2009</v>
      </c>
      <c r="D140" s="40" t="s">
        <v>2012</v>
      </c>
      <c r="E140" s="31"/>
      <c r="F140" s="31"/>
      <c r="G140" s="31"/>
    </row>
    <row r="141" spans="1:7">
      <c r="A141" s="38" t="s">
        <v>2013</v>
      </c>
      <c r="B141" s="39">
        <v>10194208</v>
      </c>
      <c r="C141" s="40" t="s">
        <v>70</v>
      </c>
      <c r="D141" s="40" t="s">
        <v>2014</v>
      </c>
      <c r="E141" s="31"/>
      <c r="F141" s="31"/>
      <c r="G141" s="31"/>
    </row>
    <row r="142" spans="1:7">
      <c r="A142" s="38" t="s">
        <v>516</v>
      </c>
      <c r="B142" s="39">
        <v>10201740</v>
      </c>
      <c r="C142" s="40" t="s">
        <v>70</v>
      </c>
      <c r="D142" s="40" t="s">
        <v>2015</v>
      </c>
      <c r="E142" s="31"/>
      <c r="F142" s="31"/>
      <c r="G142" s="31"/>
    </row>
    <row r="143" spans="1:7">
      <c r="A143" s="38" t="s">
        <v>1006</v>
      </c>
      <c r="B143" s="39">
        <v>21097474</v>
      </c>
      <c r="C143" s="40" t="s">
        <v>70</v>
      </c>
      <c r="D143" s="40" t="s">
        <v>2016</v>
      </c>
      <c r="E143" s="31"/>
      <c r="F143" s="31"/>
      <c r="G143" s="31"/>
    </row>
    <row r="144" spans="1:7">
      <c r="A144" s="38" t="s">
        <v>107</v>
      </c>
      <c r="B144" s="39">
        <v>20887986</v>
      </c>
      <c r="C144" s="40" t="s">
        <v>70</v>
      </c>
      <c r="D144" s="40" t="s">
        <v>2017</v>
      </c>
      <c r="E144" s="31"/>
      <c r="F144" s="31"/>
      <c r="G144" s="31"/>
    </row>
    <row r="145" spans="1:7">
      <c r="A145" s="38" t="s">
        <v>2018</v>
      </c>
      <c r="B145" s="39">
        <v>10181145</v>
      </c>
      <c r="C145" s="40" t="s">
        <v>70</v>
      </c>
      <c r="D145" s="40" t="s">
        <v>2019</v>
      </c>
      <c r="E145" s="31"/>
      <c r="F145" s="31"/>
      <c r="G145" s="31"/>
    </row>
    <row r="146" spans="1:7">
      <c r="A146" s="38" t="s">
        <v>780</v>
      </c>
      <c r="B146" s="39">
        <v>10150039</v>
      </c>
      <c r="C146" s="40" t="s">
        <v>70</v>
      </c>
      <c r="D146" s="40" t="s">
        <v>2020</v>
      </c>
      <c r="E146" s="31"/>
      <c r="F146" s="31"/>
      <c r="G146" s="31"/>
    </row>
    <row r="147" spans="1:7">
      <c r="A147" s="38" t="s">
        <v>2021</v>
      </c>
      <c r="B147" s="39">
        <v>24598717</v>
      </c>
      <c r="C147" s="40" t="s">
        <v>70</v>
      </c>
      <c r="D147" s="40" t="s">
        <v>2022</v>
      </c>
      <c r="E147" s="31"/>
      <c r="F147" s="31"/>
      <c r="G147" s="31"/>
    </row>
    <row r="148" spans="1:7">
      <c r="A148" s="38" t="s">
        <v>2023</v>
      </c>
      <c r="B148" s="39">
        <v>25903742</v>
      </c>
      <c r="C148" s="40" t="s">
        <v>70</v>
      </c>
      <c r="D148" s="40" t="s">
        <v>2024</v>
      </c>
      <c r="E148" s="31"/>
      <c r="F148" s="31"/>
      <c r="G148" s="31"/>
    </row>
    <row r="149" spans="1:7">
      <c r="A149" s="38" t="s">
        <v>1071</v>
      </c>
      <c r="B149" s="39">
        <v>10184126</v>
      </c>
      <c r="C149" s="40" t="s">
        <v>70</v>
      </c>
      <c r="D149" s="40" t="s">
        <v>2025</v>
      </c>
      <c r="E149" s="31"/>
      <c r="F149" s="31"/>
      <c r="G149" s="31"/>
    </row>
    <row r="150" spans="1:7">
      <c r="A150" s="38" t="s">
        <v>71</v>
      </c>
      <c r="B150" s="39">
        <v>10158520</v>
      </c>
      <c r="C150" s="40" t="s">
        <v>70</v>
      </c>
      <c r="D150" s="40" t="s">
        <v>2026</v>
      </c>
      <c r="E150" s="31"/>
      <c r="F150" s="31"/>
      <c r="G150" s="31"/>
    </row>
    <row r="151" spans="1:7">
      <c r="A151" s="38" t="s">
        <v>2027</v>
      </c>
      <c r="B151" s="39">
        <v>10112921</v>
      </c>
      <c r="C151" s="40" t="s">
        <v>70</v>
      </c>
      <c r="D151" s="40" t="s">
        <v>2028</v>
      </c>
      <c r="E151" s="31"/>
      <c r="F151" s="31"/>
      <c r="G151" s="31"/>
    </row>
    <row r="152" spans="1:7">
      <c r="A152" s="38" t="s">
        <v>280</v>
      </c>
      <c r="B152" s="39">
        <v>22586177</v>
      </c>
      <c r="C152" s="40" t="s">
        <v>70</v>
      </c>
      <c r="D152" s="40" t="s">
        <v>2029</v>
      </c>
      <c r="E152" s="31"/>
      <c r="F152" s="31"/>
      <c r="G152" s="31"/>
    </row>
    <row r="153" spans="1:7">
      <c r="A153" s="38" t="s">
        <v>1053</v>
      </c>
      <c r="B153" s="39">
        <v>10119671</v>
      </c>
      <c r="C153" s="40" t="s">
        <v>70</v>
      </c>
      <c r="D153" s="40" t="s">
        <v>2030</v>
      </c>
      <c r="E153" s="31"/>
      <c r="F153" s="31"/>
      <c r="G153" s="31"/>
    </row>
    <row r="154" spans="1:7">
      <c r="A154" s="38" t="s">
        <v>2031</v>
      </c>
      <c r="B154" s="39">
        <v>22412586</v>
      </c>
      <c r="C154" s="40" t="s">
        <v>70</v>
      </c>
      <c r="D154" s="40" t="s">
        <v>2032</v>
      </c>
      <c r="E154" s="31"/>
      <c r="F154" s="31"/>
      <c r="G154" s="31"/>
    </row>
    <row r="155" spans="1:7">
      <c r="A155" s="38" t="s">
        <v>74</v>
      </c>
      <c r="B155" s="39">
        <v>10178162</v>
      </c>
      <c r="C155" s="40" t="s">
        <v>70</v>
      </c>
      <c r="D155" s="40" t="s">
        <v>2033</v>
      </c>
      <c r="E155" s="31"/>
      <c r="F155" s="31"/>
      <c r="G155" s="31"/>
    </row>
    <row r="156" spans="1:7">
      <c r="A156" s="38" t="s">
        <v>1108</v>
      </c>
      <c r="B156" s="39">
        <v>10178752</v>
      </c>
      <c r="C156" s="40" t="s">
        <v>70</v>
      </c>
      <c r="D156" s="40" t="s">
        <v>2034</v>
      </c>
      <c r="E156" s="31"/>
      <c r="F156" s="31"/>
      <c r="G156" s="31"/>
    </row>
    <row r="157" spans="1:7">
      <c r="A157" s="38" t="s">
        <v>2035</v>
      </c>
      <c r="B157" s="39">
        <v>10196481</v>
      </c>
      <c r="C157" s="40" t="s">
        <v>70</v>
      </c>
      <c r="D157" s="40" t="s">
        <v>2036</v>
      </c>
      <c r="E157" s="31"/>
      <c r="F157" s="31"/>
      <c r="G157" s="31"/>
    </row>
    <row r="158" spans="1:7">
      <c r="A158" s="38" t="s">
        <v>1109</v>
      </c>
      <c r="B158" s="39">
        <v>26722229</v>
      </c>
      <c r="C158" s="40" t="s">
        <v>70</v>
      </c>
      <c r="D158" s="40" t="s">
        <v>2037</v>
      </c>
      <c r="E158" s="31"/>
      <c r="F158" s="31"/>
      <c r="G158" s="31"/>
    </row>
    <row r="159" spans="1:7">
      <c r="A159" s="38" t="s">
        <v>1069</v>
      </c>
      <c r="B159" s="39">
        <v>10153545</v>
      </c>
      <c r="C159" s="40" t="s">
        <v>70</v>
      </c>
      <c r="D159" s="40" t="s">
        <v>2038</v>
      </c>
      <c r="E159" s="31"/>
      <c r="F159" s="31"/>
      <c r="G159" s="31"/>
    </row>
    <row r="160" spans="1:7">
      <c r="A160" s="38" t="s">
        <v>2039</v>
      </c>
      <c r="B160" s="39">
        <v>10190832</v>
      </c>
      <c r="C160" s="40" t="s">
        <v>70</v>
      </c>
      <c r="D160" s="40" t="s">
        <v>2040</v>
      </c>
      <c r="E160" s="31"/>
      <c r="F160" s="31"/>
      <c r="G160" s="31"/>
    </row>
    <row r="161" spans="1:7">
      <c r="A161" s="38" t="s">
        <v>2041</v>
      </c>
      <c r="B161" s="39">
        <v>21709747</v>
      </c>
      <c r="C161" s="40" t="s">
        <v>70</v>
      </c>
      <c r="D161" s="40" t="s">
        <v>2042</v>
      </c>
      <c r="E161" s="31"/>
      <c r="F161" s="31"/>
      <c r="G161" s="31"/>
    </row>
    <row r="162" spans="1:7">
      <c r="A162" s="38" t="s">
        <v>824</v>
      </c>
      <c r="B162" s="39">
        <v>10149142</v>
      </c>
      <c r="C162" s="40" t="s">
        <v>70</v>
      </c>
      <c r="D162" s="40" t="s">
        <v>2043</v>
      </c>
      <c r="E162" s="31"/>
      <c r="F162" s="31"/>
      <c r="G162" s="31"/>
    </row>
    <row r="163" spans="1:7">
      <c r="A163" s="38" t="s">
        <v>72</v>
      </c>
      <c r="B163" s="39">
        <v>10114648</v>
      </c>
      <c r="C163" s="40" t="s">
        <v>70</v>
      </c>
      <c r="D163" s="40" t="s">
        <v>2044</v>
      </c>
      <c r="E163" s="31"/>
      <c r="F163" s="31"/>
      <c r="G163" s="31"/>
    </row>
    <row r="164" spans="1:7">
      <c r="A164" s="38" t="s">
        <v>2045</v>
      </c>
      <c r="B164" s="39">
        <v>10132340</v>
      </c>
      <c r="C164" s="40" t="s">
        <v>70</v>
      </c>
      <c r="D164" s="40" t="s">
        <v>2046</v>
      </c>
      <c r="E164" s="31"/>
      <c r="F164" s="31"/>
      <c r="G164" s="31"/>
    </row>
    <row r="165" spans="1:7">
      <c r="A165" s="38" t="s">
        <v>2047</v>
      </c>
      <c r="B165" s="39">
        <v>10122155</v>
      </c>
      <c r="C165" s="40" t="s">
        <v>70</v>
      </c>
      <c r="D165" s="40" t="s">
        <v>2048</v>
      </c>
      <c r="E165" s="31"/>
      <c r="F165" s="31"/>
      <c r="G165" s="31"/>
    </row>
    <row r="166" spans="1:7">
      <c r="A166" s="38" t="s">
        <v>381</v>
      </c>
      <c r="B166" s="39">
        <v>10109792</v>
      </c>
      <c r="C166" s="40" t="s">
        <v>70</v>
      </c>
      <c r="D166" s="40" t="s">
        <v>2049</v>
      </c>
      <c r="E166" s="31"/>
      <c r="F166" s="31"/>
      <c r="G166" s="31"/>
    </row>
    <row r="167" spans="1:7">
      <c r="A167" s="38" t="s">
        <v>2050</v>
      </c>
      <c r="B167" s="39">
        <v>10159851</v>
      </c>
      <c r="C167" s="40" t="s">
        <v>70</v>
      </c>
      <c r="D167" s="40" t="s">
        <v>2051</v>
      </c>
      <c r="E167" s="31"/>
      <c r="F167" s="31"/>
      <c r="G167" s="31"/>
    </row>
    <row r="168" spans="1:7">
      <c r="A168" s="38" t="s">
        <v>1009</v>
      </c>
      <c r="B168" s="39">
        <v>10150038</v>
      </c>
      <c r="C168" s="40" t="s">
        <v>70</v>
      </c>
      <c r="D168" s="40" t="s">
        <v>2052</v>
      </c>
      <c r="E168" s="31"/>
      <c r="F168" s="31"/>
      <c r="G168" s="31"/>
    </row>
    <row r="169" spans="1:7">
      <c r="A169" s="38" t="s">
        <v>1008</v>
      </c>
      <c r="B169" s="39">
        <v>10051551</v>
      </c>
      <c r="C169" s="40" t="s">
        <v>70</v>
      </c>
      <c r="D169" s="40" t="s">
        <v>2053</v>
      </c>
      <c r="E169" s="31"/>
      <c r="F169" s="31"/>
      <c r="G169" s="31"/>
    </row>
    <row r="170" spans="1:7">
      <c r="A170" s="38" t="s">
        <v>1110</v>
      </c>
      <c r="B170" s="39">
        <v>10069752</v>
      </c>
      <c r="C170" s="40" t="s">
        <v>70</v>
      </c>
      <c r="D170" s="40" t="s">
        <v>2054</v>
      </c>
      <c r="E170" s="31"/>
      <c r="F170" s="31"/>
      <c r="G170" s="31"/>
    </row>
    <row r="171" spans="1:7">
      <c r="A171" s="38" t="s">
        <v>826</v>
      </c>
      <c r="B171" s="39">
        <v>10145909</v>
      </c>
      <c r="C171" s="40" t="s">
        <v>70</v>
      </c>
      <c r="D171" s="40" t="s">
        <v>2055</v>
      </c>
      <c r="E171" s="31"/>
      <c r="F171" s="31"/>
      <c r="G171" s="31"/>
    </row>
    <row r="172" spans="1:7">
      <c r="A172" s="38" t="s">
        <v>2056</v>
      </c>
      <c r="B172" s="39">
        <v>29397493</v>
      </c>
      <c r="C172" s="40" t="s">
        <v>70</v>
      </c>
      <c r="D172" s="40" t="s">
        <v>2057</v>
      </c>
      <c r="E172" s="31"/>
      <c r="F172" s="31"/>
      <c r="G172" s="31"/>
    </row>
    <row r="173" spans="1:7">
      <c r="A173" s="38" t="s">
        <v>2058</v>
      </c>
      <c r="B173" s="39">
        <v>27307373</v>
      </c>
      <c r="C173" s="40" t="s">
        <v>70</v>
      </c>
      <c r="D173" s="40" t="s">
        <v>2059</v>
      </c>
      <c r="E173" s="31"/>
      <c r="F173" s="31"/>
      <c r="G173" s="31"/>
    </row>
    <row r="174" spans="1:7">
      <c r="A174" s="38" t="s">
        <v>2060</v>
      </c>
      <c r="B174" s="39">
        <v>29012710</v>
      </c>
      <c r="C174" s="40" t="s">
        <v>70</v>
      </c>
      <c r="D174" s="40" t="s">
        <v>2061</v>
      </c>
      <c r="E174" s="31"/>
      <c r="F174" s="31"/>
      <c r="G174" s="31"/>
    </row>
    <row r="175" spans="1:7">
      <c r="A175" s="38" t="s">
        <v>2062</v>
      </c>
      <c r="B175" s="39">
        <v>10181932</v>
      </c>
      <c r="C175" s="40" t="s">
        <v>70</v>
      </c>
      <c r="D175" s="40" t="s">
        <v>2063</v>
      </c>
      <c r="E175" s="31"/>
      <c r="F175" s="31"/>
      <c r="G175" s="31"/>
    </row>
    <row r="176" spans="1:7">
      <c r="A176" s="38" t="s">
        <v>517</v>
      </c>
      <c r="B176" s="39">
        <v>10184323</v>
      </c>
      <c r="C176" s="38" t="s">
        <v>677</v>
      </c>
      <c r="D176" s="40" t="s">
        <v>2064</v>
      </c>
      <c r="E176" s="31"/>
      <c r="F176" s="31"/>
      <c r="G176" s="31"/>
    </row>
    <row r="177" spans="1:7">
      <c r="A177" s="38" t="s">
        <v>2065</v>
      </c>
      <c r="B177" s="39">
        <v>10136680</v>
      </c>
      <c r="C177" s="38" t="s">
        <v>677</v>
      </c>
      <c r="D177" s="40" t="s">
        <v>2066</v>
      </c>
      <c r="E177" s="31"/>
      <c r="F177" s="31"/>
      <c r="G177" s="31"/>
    </row>
    <row r="178" spans="1:7">
      <c r="A178" s="38" t="s">
        <v>144</v>
      </c>
      <c r="B178" s="39">
        <v>20543594</v>
      </c>
      <c r="C178" s="38" t="s">
        <v>677</v>
      </c>
      <c r="D178" s="40" t="s">
        <v>2067</v>
      </c>
      <c r="E178" s="31"/>
      <c r="F178" s="31"/>
      <c r="G178" s="31"/>
    </row>
    <row r="179" spans="1:7">
      <c r="A179" s="38" t="s">
        <v>162</v>
      </c>
      <c r="B179" s="39">
        <v>10189472</v>
      </c>
      <c r="C179" s="38" t="s">
        <v>677</v>
      </c>
      <c r="D179" s="40" t="s">
        <v>2068</v>
      </c>
      <c r="E179" s="31"/>
      <c r="F179" s="31"/>
      <c r="G179" s="31"/>
    </row>
    <row r="180" spans="1:7">
      <c r="A180" s="38" t="s">
        <v>2069</v>
      </c>
      <c r="B180" s="39">
        <v>10002593</v>
      </c>
      <c r="C180" s="38" t="s">
        <v>677</v>
      </c>
      <c r="D180" s="40" t="s">
        <v>2070</v>
      </c>
      <c r="E180" s="31"/>
      <c r="F180" s="31"/>
      <c r="G180" s="31"/>
    </row>
    <row r="181" spans="1:7">
      <c r="A181" s="38" t="s">
        <v>1017</v>
      </c>
      <c r="B181" s="39">
        <v>10165169</v>
      </c>
      <c r="C181" s="38" t="s">
        <v>677</v>
      </c>
      <c r="D181" s="40" t="s">
        <v>2071</v>
      </c>
      <c r="E181" s="31"/>
      <c r="F181" s="31"/>
      <c r="G181" s="31"/>
    </row>
    <row r="182" spans="1:7">
      <c r="A182" s="38" t="s">
        <v>389</v>
      </c>
      <c r="B182" s="39">
        <v>23364534</v>
      </c>
      <c r="C182" s="38" t="s">
        <v>677</v>
      </c>
      <c r="D182" s="40" t="s">
        <v>2072</v>
      </c>
      <c r="E182" s="31"/>
      <c r="F182" s="31"/>
      <c r="G182" s="31"/>
    </row>
    <row r="183" spans="1:7">
      <c r="A183" s="38" t="s">
        <v>670</v>
      </c>
      <c r="B183" s="39">
        <v>10189363</v>
      </c>
      <c r="C183" s="38" t="s">
        <v>677</v>
      </c>
      <c r="D183" s="40" t="s">
        <v>2073</v>
      </c>
      <c r="E183" s="31"/>
      <c r="F183" s="31"/>
      <c r="G183" s="31"/>
    </row>
    <row r="184" spans="1:7">
      <c r="A184" s="38" t="s">
        <v>639</v>
      </c>
      <c r="B184" s="39">
        <v>25093899</v>
      </c>
      <c r="C184" s="38" t="s">
        <v>677</v>
      </c>
      <c r="D184" s="40" t="s">
        <v>2074</v>
      </c>
      <c r="E184" s="31"/>
      <c r="F184" s="31"/>
      <c r="G184" s="31"/>
    </row>
    <row r="185" spans="1:7">
      <c r="A185" s="38" t="s">
        <v>147</v>
      </c>
      <c r="B185" s="39">
        <v>10196752</v>
      </c>
      <c r="C185" s="38" t="s">
        <v>677</v>
      </c>
      <c r="D185" s="40" t="s">
        <v>2075</v>
      </c>
      <c r="E185" s="31"/>
      <c r="F185" s="31"/>
      <c r="G185" s="31"/>
    </row>
    <row r="186" spans="1:7">
      <c r="A186" s="38" t="s">
        <v>2076</v>
      </c>
      <c r="B186" s="39">
        <v>10141863</v>
      </c>
      <c r="C186" s="38" t="s">
        <v>677</v>
      </c>
      <c r="D186" s="40" t="s">
        <v>2077</v>
      </c>
      <c r="E186" s="31"/>
      <c r="F186" s="31"/>
      <c r="G186" s="31"/>
    </row>
    <row r="187" spans="1:7">
      <c r="A187" s="38" t="s">
        <v>163</v>
      </c>
      <c r="B187" s="39">
        <v>10201981</v>
      </c>
      <c r="C187" s="38" t="s">
        <v>677</v>
      </c>
      <c r="D187" s="40" t="s">
        <v>2078</v>
      </c>
      <c r="E187" s="31"/>
      <c r="F187" s="31"/>
      <c r="G187" s="31"/>
    </row>
    <row r="188" spans="1:7">
      <c r="A188" s="38" t="s">
        <v>405</v>
      </c>
      <c r="B188" s="39">
        <v>10015954</v>
      </c>
      <c r="C188" s="38" t="s">
        <v>677</v>
      </c>
      <c r="D188" s="40" t="s">
        <v>2079</v>
      </c>
      <c r="E188" s="31"/>
      <c r="F188" s="31"/>
      <c r="G188" s="31"/>
    </row>
    <row r="189" spans="1:7">
      <c r="A189" s="38" t="s">
        <v>682</v>
      </c>
      <c r="B189" s="39">
        <v>10178798</v>
      </c>
      <c r="C189" s="38" t="s">
        <v>677</v>
      </c>
      <c r="D189" s="40" t="s">
        <v>2080</v>
      </c>
      <c r="E189" s="31"/>
      <c r="F189" s="31"/>
      <c r="G189" s="31"/>
    </row>
    <row r="190" spans="1:7">
      <c r="A190" s="38" t="s">
        <v>636</v>
      </c>
      <c r="B190" s="39">
        <v>10211876</v>
      </c>
      <c r="C190" s="38" t="s">
        <v>677</v>
      </c>
      <c r="D190" s="40" t="s">
        <v>2081</v>
      </c>
      <c r="E190" s="31"/>
      <c r="F190" s="31"/>
      <c r="G190" s="31"/>
    </row>
    <row r="191" spans="1:7">
      <c r="A191" s="38" t="s">
        <v>616</v>
      </c>
      <c r="B191" s="39">
        <v>23918610</v>
      </c>
      <c r="C191" s="38" t="s">
        <v>677</v>
      </c>
      <c r="D191" s="40" t="s">
        <v>2082</v>
      </c>
      <c r="E191" s="31"/>
      <c r="F191" s="31"/>
      <c r="G191" s="31"/>
    </row>
    <row r="192" spans="1:7">
      <c r="A192" s="38" t="s">
        <v>217</v>
      </c>
      <c r="B192" s="39">
        <v>10154907</v>
      </c>
      <c r="C192" s="38" t="s">
        <v>677</v>
      </c>
      <c r="D192" s="40" t="s">
        <v>2083</v>
      </c>
      <c r="E192" s="31"/>
      <c r="F192" s="31"/>
      <c r="G192" s="31"/>
    </row>
    <row r="193" spans="1:7">
      <c r="A193" s="38" t="s">
        <v>2084</v>
      </c>
      <c r="B193" s="39">
        <v>10190841</v>
      </c>
      <c r="C193" s="38" t="s">
        <v>677</v>
      </c>
      <c r="D193" s="40" t="s">
        <v>2085</v>
      </c>
      <c r="E193" s="31"/>
      <c r="F193" s="31"/>
      <c r="G193" s="31"/>
    </row>
    <row r="194" spans="1:7">
      <c r="A194" s="38" t="s">
        <v>160</v>
      </c>
      <c r="B194" s="39">
        <v>26824552</v>
      </c>
      <c r="C194" s="38" t="s">
        <v>677</v>
      </c>
      <c r="D194" s="40" t="s">
        <v>2086</v>
      </c>
      <c r="E194" s="31"/>
      <c r="F194" s="31"/>
      <c r="G194" s="31"/>
    </row>
    <row r="195" spans="1:7">
      <c r="A195" s="38" t="s">
        <v>1101</v>
      </c>
      <c r="B195" s="39">
        <v>25103134</v>
      </c>
      <c r="C195" s="38" t="s">
        <v>677</v>
      </c>
      <c r="D195" s="40" t="s">
        <v>2087</v>
      </c>
      <c r="E195" s="31"/>
      <c r="F195" s="31"/>
      <c r="G195" s="31"/>
    </row>
    <row r="196" spans="1:7">
      <c r="A196" s="38" t="s">
        <v>407</v>
      </c>
      <c r="B196" s="39">
        <v>24855493</v>
      </c>
      <c r="C196" s="38" t="s">
        <v>677</v>
      </c>
      <c r="D196" s="40" t="s">
        <v>2088</v>
      </c>
      <c r="E196" s="31"/>
      <c r="F196" s="31"/>
      <c r="G196" s="31"/>
    </row>
    <row r="197" spans="1:7">
      <c r="A197" s="38" t="s">
        <v>1686</v>
      </c>
      <c r="B197" s="39">
        <v>10150677</v>
      </c>
      <c r="C197" s="38" t="s">
        <v>677</v>
      </c>
      <c r="D197" s="40" t="s">
        <v>2089</v>
      </c>
      <c r="E197" s="31"/>
      <c r="F197" s="31"/>
      <c r="G197" s="31"/>
    </row>
    <row r="198" spans="1:7">
      <c r="A198" s="38" t="s">
        <v>835</v>
      </c>
      <c r="B198" s="39">
        <v>26691072</v>
      </c>
      <c r="C198" s="38" t="s">
        <v>677</v>
      </c>
      <c r="D198" s="40" t="s">
        <v>2090</v>
      </c>
      <c r="E198" s="31"/>
      <c r="F198" s="31"/>
      <c r="G198" s="31"/>
    </row>
    <row r="199" spans="1:7">
      <c r="A199" s="38" t="s">
        <v>549</v>
      </c>
      <c r="B199" s="39">
        <v>10189431</v>
      </c>
      <c r="C199" s="38" t="s">
        <v>677</v>
      </c>
      <c r="D199" s="40" t="s">
        <v>2091</v>
      </c>
      <c r="E199" s="31"/>
      <c r="F199" s="31"/>
      <c r="G199" s="31"/>
    </row>
    <row r="200" spans="1:7">
      <c r="A200" s="38" t="s">
        <v>1132</v>
      </c>
      <c r="B200" s="39">
        <v>10133369</v>
      </c>
      <c r="C200" s="38" t="s">
        <v>677</v>
      </c>
      <c r="D200" s="40" t="s">
        <v>2092</v>
      </c>
      <c r="E200" s="31"/>
      <c r="F200" s="31"/>
      <c r="G200" s="31"/>
    </row>
    <row r="201" spans="1:7">
      <c r="A201" s="38" t="s">
        <v>628</v>
      </c>
      <c r="B201" s="39">
        <v>26608930</v>
      </c>
      <c r="C201" s="38" t="s">
        <v>677</v>
      </c>
      <c r="D201" s="40" t="s">
        <v>2093</v>
      </c>
      <c r="E201" s="31"/>
      <c r="F201" s="31"/>
      <c r="G201" s="31"/>
    </row>
    <row r="202" spans="1:7">
      <c r="A202" s="38" t="s">
        <v>1633</v>
      </c>
      <c r="B202" s="39">
        <v>10207142</v>
      </c>
      <c r="C202" s="38" t="s">
        <v>677</v>
      </c>
      <c r="D202" s="40" t="s">
        <v>2094</v>
      </c>
      <c r="E202" s="31"/>
      <c r="F202" s="31"/>
      <c r="G202" s="31"/>
    </row>
    <row r="203" spans="1:7">
      <c r="A203" s="38" t="s">
        <v>2095</v>
      </c>
      <c r="B203" s="39">
        <v>10168840</v>
      </c>
      <c r="C203" s="38" t="s">
        <v>677</v>
      </c>
      <c r="D203" s="40" t="s">
        <v>2096</v>
      </c>
      <c r="E203" s="31"/>
      <c r="F203" s="31"/>
      <c r="G203" s="31"/>
    </row>
    <row r="204" spans="1:7">
      <c r="A204" s="38" t="s">
        <v>550</v>
      </c>
      <c r="B204" s="39">
        <v>10189430</v>
      </c>
      <c r="C204" s="38" t="s">
        <v>677</v>
      </c>
      <c r="D204" s="40" t="s">
        <v>2097</v>
      </c>
      <c r="E204" s="31"/>
      <c r="F204" s="31"/>
      <c r="G204" s="31"/>
    </row>
    <row r="205" spans="1:7">
      <c r="A205" s="38" t="s">
        <v>2098</v>
      </c>
      <c r="B205" s="39">
        <v>10189386</v>
      </c>
      <c r="C205" s="38" t="s">
        <v>677</v>
      </c>
      <c r="D205" s="40" t="s">
        <v>2099</v>
      </c>
      <c r="E205" s="31"/>
      <c r="F205" s="31"/>
      <c r="G205" s="31"/>
    </row>
    <row r="206" spans="1:7">
      <c r="A206" s="38" t="s">
        <v>630</v>
      </c>
      <c r="B206" s="39">
        <v>10204046</v>
      </c>
      <c r="C206" s="38" t="s">
        <v>677</v>
      </c>
      <c r="D206" s="40" t="s">
        <v>2100</v>
      </c>
      <c r="E206" s="31"/>
      <c r="F206" s="31"/>
      <c r="G206" s="31"/>
    </row>
    <row r="207" spans="1:7">
      <c r="A207" s="38" t="s">
        <v>596</v>
      </c>
      <c r="B207" s="39">
        <v>10132976</v>
      </c>
      <c r="C207" s="38" t="s">
        <v>677</v>
      </c>
      <c r="D207" s="40" t="s">
        <v>2101</v>
      </c>
      <c r="E207" s="31"/>
      <c r="F207" s="31"/>
      <c r="G207" s="31"/>
    </row>
    <row r="208" spans="1:7">
      <c r="A208" s="38" t="s">
        <v>2102</v>
      </c>
      <c r="B208" s="39">
        <v>23438880</v>
      </c>
      <c r="C208" s="38" t="s">
        <v>677</v>
      </c>
      <c r="D208" s="40" t="s">
        <v>2103</v>
      </c>
      <c r="E208" s="31"/>
      <c r="F208" s="31"/>
      <c r="G208" s="31"/>
    </row>
    <row r="209" spans="1:7">
      <c r="A209" s="38" t="s">
        <v>2104</v>
      </c>
      <c r="B209" s="39">
        <v>29259627</v>
      </c>
      <c r="C209" s="38" t="s">
        <v>677</v>
      </c>
      <c r="D209" s="40" t="s">
        <v>2105</v>
      </c>
      <c r="E209" s="31"/>
      <c r="F209" s="31"/>
      <c r="G209" s="31"/>
    </row>
    <row r="210" spans="1:7">
      <c r="A210" s="38" t="s">
        <v>595</v>
      </c>
      <c r="B210" s="39">
        <v>10146484</v>
      </c>
      <c r="C210" s="38" t="s">
        <v>677</v>
      </c>
      <c r="D210" s="40" t="s">
        <v>2106</v>
      </c>
      <c r="E210" s="31"/>
      <c r="F210" s="31"/>
      <c r="G210" s="31"/>
    </row>
    <row r="211" spans="1:7">
      <c r="A211" s="38" t="s">
        <v>2107</v>
      </c>
      <c r="B211" s="39">
        <v>27180837</v>
      </c>
      <c r="C211" s="38" t="s">
        <v>677</v>
      </c>
      <c r="D211" s="40" t="s">
        <v>2108</v>
      </c>
      <c r="E211" s="31"/>
      <c r="F211" s="31"/>
      <c r="G211" s="31"/>
    </row>
    <row r="212" spans="1:7">
      <c r="A212" s="38" t="s">
        <v>2109</v>
      </c>
      <c r="B212" s="39">
        <v>10104828</v>
      </c>
      <c r="C212" s="38" t="s">
        <v>677</v>
      </c>
      <c r="D212" s="40" t="s">
        <v>2110</v>
      </c>
      <c r="E212" s="31"/>
      <c r="F212" s="31"/>
      <c r="G212" s="31"/>
    </row>
    <row r="213" spans="1:7">
      <c r="A213" s="38" t="s">
        <v>2111</v>
      </c>
      <c r="B213" s="39">
        <v>21582585</v>
      </c>
      <c r="C213" s="38" t="s">
        <v>677</v>
      </c>
      <c r="D213" s="40" t="s">
        <v>2112</v>
      </c>
      <c r="E213" s="31"/>
      <c r="F213" s="31"/>
      <c r="G213" s="31"/>
    </row>
    <row r="214" spans="1:7">
      <c r="A214" s="38" t="s">
        <v>2113</v>
      </c>
      <c r="B214" s="39">
        <v>25551730</v>
      </c>
      <c r="C214" s="38" t="s">
        <v>677</v>
      </c>
      <c r="D214" s="40" t="s">
        <v>2114</v>
      </c>
      <c r="E214" s="31"/>
      <c r="F214" s="31"/>
      <c r="G214" s="31"/>
    </row>
    <row r="215" spans="1:7">
      <c r="A215" s="38" t="s">
        <v>2115</v>
      </c>
      <c r="B215" s="39">
        <v>26108296</v>
      </c>
      <c r="C215" s="38" t="s">
        <v>677</v>
      </c>
      <c r="D215" s="40" t="s">
        <v>2116</v>
      </c>
      <c r="E215" s="31"/>
      <c r="F215" s="31"/>
      <c r="G215" s="31"/>
    </row>
    <row r="216" spans="1:7">
      <c r="A216" s="38" t="s">
        <v>2117</v>
      </c>
      <c r="B216" s="39">
        <v>10194083</v>
      </c>
      <c r="C216" s="38" t="s">
        <v>677</v>
      </c>
      <c r="D216" s="40" t="s">
        <v>2118</v>
      </c>
      <c r="E216" s="31"/>
      <c r="F216" s="31"/>
      <c r="G216" s="31"/>
    </row>
    <row r="217" spans="1:7">
      <c r="A217" s="38" t="s">
        <v>2119</v>
      </c>
      <c r="B217" s="39">
        <v>10212365</v>
      </c>
      <c r="C217" s="38" t="s">
        <v>677</v>
      </c>
      <c r="D217" s="40" t="s">
        <v>2120</v>
      </c>
      <c r="E217" s="31"/>
      <c r="F217" s="31"/>
      <c r="G217" s="31"/>
    </row>
    <row r="218" spans="1:7">
      <c r="A218" s="38" t="s">
        <v>938</v>
      </c>
      <c r="B218" s="39" t="s">
        <v>2121</v>
      </c>
      <c r="C218" s="40" t="s">
        <v>677</v>
      </c>
      <c r="D218" s="40"/>
      <c r="E218" s="31"/>
      <c r="F218" s="31"/>
      <c r="G218" s="31"/>
    </row>
    <row r="219" spans="1:7">
      <c r="A219" s="38" t="s">
        <v>673</v>
      </c>
      <c r="B219" s="39" t="s">
        <v>2122</v>
      </c>
      <c r="C219" s="40" t="s">
        <v>677</v>
      </c>
      <c r="D219" s="40" t="s">
        <v>2123</v>
      </c>
      <c r="E219" s="31"/>
      <c r="F219" s="31"/>
      <c r="G219" s="31"/>
    </row>
    <row r="220" spans="1:7">
      <c r="A220" s="38" t="s">
        <v>547</v>
      </c>
      <c r="B220" s="39" t="s">
        <v>2124</v>
      </c>
      <c r="C220" s="41" t="s">
        <v>677</v>
      </c>
      <c r="D220" s="40" t="s">
        <v>2125</v>
      </c>
      <c r="E220" s="31"/>
      <c r="F220" s="31"/>
      <c r="G220" s="31"/>
    </row>
    <row r="221" spans="1:7">
      <c r="A221" s="38" t="s">
        <v>1015</v>
      </c>
      <c r="B221" s="39" t="s">
        <v>2126</v>
      </c>
      <c r="C221" s="40" t="s">
        <v>677</v>
      </c>
      <c r="D221" s="40" t="s">
        <v>2127</v>
      </c>
      <c r="E221" s="31"/>
      <c r="F221" s="31"/>
      <c r="G221" s="31"/>
    </row>
    <row r="222" spans="1:7">
      <c r="A222" s="38" t="s">
        <v>1379</v>
      </c>
      <c r="B222" s="39" t="s">
        <v>2128</v>
      </c>
      <c r="C222" s="40" t="s">
        <v>677</v>
      </c>
      <c r="D222" s="40" t="s">
        <v>2129</v>
      </c>
      <c r="E222" s="31"/>
      <c r="F222" s="31"/>
      <c r="G222" s="31"/>
    </row>
    <row r="223" spans="1:7">
      <c r="A223" s="38" t="s">
        <v>2130</v>
      </c>
      <c r="B223" s="39"/>
      <c r="C223" s="40" t="s">
        <v>677</v>
      </c>
      <c r="D223" s="40"/>
      <c r="E223" s="31"/>
      <c r="F223" s="31"/>
      <c r="G223" s="31"/>
    </row>
    <row r="224" spans="1:7">
      <c r="A224" s="38" t="s">
        <v>1345</v>
      </c>
      <c r="B224" s="39">
        <v>10190836</v>
      </c>
      <c r="C224" s="38" t="s">
        <v>672</v>
      </c>
      <c r="D224" s="40" t="s">
        <v>2131</v>
      </c>
      <c r="E224" s="31"/>
      <c r="F224" s="31"/>
      <c r="G224" s="31"/>
    </row>
    <row r="225" spans="1:7">
      <c r="A225" s="38" t="s">
        <v>2132</v>
      </c>
      <c r="B225" s="39">
        <v>10211878</v>
      </c>
      <c r="C225" s="38" t="s">
        <v>672</v>
      </c>
      <c r="D225" s="40" t="s">
        <v>2133</v>
      </c>
      <c r="E225" s="31"/>
      <c r="F225" s="31"/>
      <c r="G225" s="31"/>
    </row>
    <row r="226" spans="1:7">
      <c r="A226" s="38" t="s">
        <v>2134</v>
      </c>
      <c r="B226" s="39">
        <v>10200344</v>
      </c>
      <c r="C226" s="38" t="s">
        <v>672</v>
      </c>
      <c r="D226" s="40" t="s">
        <v>2135</v>
      </c>
      <c r="E226" s="31"/>
      <c r="F226" s="31"/>
      <c r="G226" s="31"/>
    </row>
    <row r="227" spans="1:7">
      <c r="A227" s="38" t="s">
        <v>1542</v>
      </c>
      <c r="B227" s="39">
        <v>10193695</v>
      </c>
      <c r="C227" s="38" t="s">
        <v>672</v>
      </c>
      <c r="D227" s="40" t="s">
        <v>2136</v>
      </c>
      <c r="E227" s="31"/>
      <c r="F227" s="31"/>
      <c r="G227" s="31"/>
    </row>
    <row r="228" spans="1:7">
      <c r="A228" s="38" t="s">
        <v>1718</v>
      </c>
      <c r="B228" s="39">
        <v>10211659</v>
      </c>
      <c r="C228" s="38" t="s">
        <v>672</v>
      </c>
      <c r="D228" s="40" t="s">
        <v>2137</v>
      </c>
      <c r="E228" s="31"/>
      <c r="F228" s="31"/>
      <c r="G228" s="31"/>
    </row>
    <row r="229" spans="1:7">
      <c r="A229" s="38" t="s">
        <v>1544</v>
      </c>
      <c r="B229" s="39">
        <v>10212043</v>
      </c>
      <c r="C229" s="38" t="s">
        <v>672</v>
      </c>
      <c r="D229" s="40" t="s">
        <v>2138</v>
      </c>
      <c r="E229" s="31"/>
      <c r="F229" s="31"/>
      <c r="G229" s="31"/>
    </row>
    <row r="230" spans="1:7">
      <c r="A230" s="38" t="s">
        <v>2139</v>
      </c>
      <c r="B230" s="39">
        <v>10212920</v>
      </c>
      <c r="C230" s="38" t="s">
        <v>672</v>
      </c>
      <c r="D230" s="40" t="s">
        <v>2140</v>
      </c>
      <c r="E230" s="31"/>
      <c r="F230" s="31"/>
      <c r="G230" s="31"/>
    </row>
    <row r="231" spans="1:7">
      <c r="A231" s="38" t="s">
        <v>2141</v>
      </c>
      <c r="B231" s="39">
        <v>10212930</v>
      </c>
      <c r="C231" s="38" t="s">
        <v>672</v>
      </c>
      <c r="D231" s="40" t="s">
        <v>2142</v>
      </c>
      <c r="E231" s="31"/>
      <c r="F231" s="31"/>
      <c r="G231" s="31"/>
    </row>
    <row r="232" spans="1:7">
      <c r="A232" s="38" t="s">
        <v>1543</v>
      </c>
      <c r="B232" s="39">
        <v>10215593</v>
      </c>
      <c r="C232" s="38" t="s">
        <v>672</v>
      </c>
      <c r="D232" s="40" t="s">
        <v>2143</v>
      </c>
      <c r="E232" s="31"/>
      <c r="F232" s="31"/>
      <c r="G232" s="31"/>
    </row>
    <row r="233" spans="1:7">
      <c r="A233" s="38" t="s">
        <v>1346</v>
      </c>
      <c r="B233" s="39">
        <v>10119558</v>
      </c>
      <c r="C233" s="38" t="s">
        <v>672</v>
      </c>
      <c r="D233" s="40" t="s">
        <v>2144</v>
      </c>
      <c r="E233" s="31"/>
      <c r="F233" s="31"/>
      <c r="G233" s="31"/>
    </row>
    <row r="234" spans="1:7">
      <c r="A234" s="38" t="s">
        <v>2145</v>
      </c>
      <c r="B234" s="39">
        <v>10212206</v>
      </c>
      <c r="C234" s="40" t="s">
        <v>103</v>
      </c>
      <c r="D234" s="40" t="s">
        <v>2146</v>
      </c>
      <c r="E234" s="31"/>
      <c r="F234" s="31"/>
      <c r="G234" s="31"/>
    </row>
    <row r="235" spans="1:7">
      <c r="A235" s="38" t="s">
        <v>615</v>
      </c>
      <c r="B235" s="39">
        <v>10215861</v>
      </c>
      <c r="C235" s="40" t="s">
        <v>103</v>
      </c>
      <c r="D235" s="40" t="s">
        <v>2147</v>
      </c>
      <c r="E235" s="31"/>
      <c r="F235" s="31"/>
      <c r="G235" s="31"/>
    </row>
    <row r="236" spans="1:7">
      <c r="A236" s="38" t="s">
        <v>2148</v>
      </c>
      <c r="B236" s="39">
        <v>10211947</v>
      </c>
      <c r="C236" s="40" t="s">
        <v>103</v>
      </c>
      <c r="D236" s="40" t="s">
        <v>2149</v>
      </c>
      <c r="E236" s="31"/>
      <c r="F236" s="31"/>
      <c r="G236" s="31"/>
    </row>
    <row r="237" spans="1:7">
      <c r="A237" s="38" t="s">
        <v>2150</v>
      </c>
      <c r="B237" s="39">
        <v>20352977</v>
      </c>
      <c r="C237" s="40" t="s">
        <v>103</v>
      </c>
      <c r="D237" s="40" t="s">
        <v>2151</v>
      </c>
      <c r="E237" s="31"/>
      <c r="F237" s="31"/>
      <c r="G237" s="31"/>
    </row>
    <row r="238" spans="1:7">
      <c r="A238" s="38" t="s">
        <v>2152</v>
      </c>
      <c r="B238" s="39">
        <v>22974150</v>
      </c>
      <c r="C238" s="40" t="s">
        <v>103</v>
      </c>
      <c r="D238" s="40" t="s">
        <v>2153</v>
      </c>
      <c r="E238" s="31"/>
      <c r="F238" s="31"/>
      <c r="G238" s="31"/>
    </row>
    <row r="239" spans="1:7">
      <c r="A239" s="38" t="s">
        <v>2154</v>
      </c>
      <c r="B239" s="39">
        <v>10196206</v>
      </c>
      <c r="C239" s="40" t="s">
        <v>103</v>
      </c>
      <c r="D239" s="40" t="s">
        <v>2155</v>
      </c>
      <c r="E239" s="31"/>
      <c r="F239" s="31"/>
      <c r="G239" s="31"/>
    </row>
    <row r="240" spans="1:7">
      <c r="A240" s="38" t="s">
        <v>1330</v>
      </c>
      <c r="B240" s="39">
        <v>10184352</v>
      </c>
      <c r="C240" s="40" t="s">
        <v>103</v>
      </c>
      <c r="D240" s="40" t="s">
        <v>2156</v>
      </c>
      <c r="E240" s="31"/>
      <c r="F240" s="31"/>
      <c r="G240" s="31"/>
    </row>
    <row r="241" spans="1:7">
      <c r="A241" s="38" t="s">
        <v>109</v>
      </c>
      <c r="B241" s="39">
        <v>22556952</v>
      </c>
      <c r="C241" s="40" t="s">
        <v>103</v>
      </c>
      <c r="D241" s="40" t="s">
        <v>2157</v>
      </c>
      <c r="E241" s="31"/>
      <c r="F241" s="31"/>
      <c r="G241" s="31"/>
    </row>
    <row r="242" spans="1:7">
      <c r="A242" s="38" t="s">
        <v>2158</v>
      </c>
      <c r="B242" s="39">
        <v>20652407</v>
      </c>
      <c r="C242" s="40" t="s">
        <v>103</v>
      </c>
      <c r="D242" s="40" t="s">
        <v>2159</v>
      </c>
      <c r="E242" s="31"/>
      <c r="F242" s="31"/>
      <c r="G242" s="31"/>
    </row>
    <row r="243" spans="1:7">
      <c r="A243" s="38" t="s">
        <v>106</v>
      </c>
      <c r="B243" s="39">
        <v>10170433</v>
      </c>
      <c r="C243" s="40" t="s">
        <v>103</v>
      </c>
      <c r="D243" s="40" t="s">
        <v>2160</v>
      </c>
      <c r="E243" s="31"/>
      <c r="F243" s="31"/>
      <c r="G243" s="31"/>
    </row>
    <row r="244" spans="1:7">
      <c r="A244" s="38" t="s">
        <v>1086</v>
      </c>
      <c r="B244" s="39">
        <v>10144564</v>
      </c>
      <c r="C244" s="40" t="s">
        <v>103</v>
      </c>
      <c r="D244" s="40" t="s">
        <v>2161</v>
      </c>
      <c r="E244" s="31"/>
      <c r="F244" s="31"/>
      <c r="G244" s="31"/>
    </row>
    <row r="245" spans="1:7">
      <c r="A245" s="38" t="s">
        <v>989</v>
      </c>
      <c r="B245" s="39">
        <v>21995537</v>
      </c>
      <c r="C245" s="40" t="s">
        <v>103</v>
      </c>
      <c r="D245" s="40" t="s">
        <v>2162</v>
      </c>
      <c r="E245" s="31"/>
      <c r="F245" s="31"/>
      <c r="G245" s="31"/>
    </row>
    <row r="246" spans="1:7">
      <c r="A246" s="38" t="s">
        <v>2163</v>
      </c>
      <c r="B246" s="39">
        <v>10196205</v>
      </c>
      <c r="C246" s="40" t="s">
        <v>103</v>
      </c>
      <c r="D246" s="40" t="s">
        <v>2164</v>
      </c>
      <c r="E246" s="31"/>
      <c r="F246" s="31"/>
      <c r="G246" s="31"/>
    </row>
    <row r="247" spans="1:7">
      <c r="A247" s="38" t="s">
        <v>710</v>
      </c>
      <c r="B247" s="39">
        <v>10150046</v>
      </c>
      <c r="C247" s="40" t="s">
        <v>103</v>
      </c>
      <c r="D247" s="40" t="s">
        <v>2165</v>
      </c>
      <c r="E247" s="31"/>
      <c r="F247" s="31"/>
      <c r="G247" s="31"/>
    </row>
    <row r="248" spans="1:7">
      <c r="A248" s="38" t="s">
        <v>379</v>
      </c>
      <c r="B248" s="39">
        <v>20942642</v>
      </c>
      <c r="C248" s="40" t="s">
        <v>103</v>
      </c>
      <c r="D248" s="40" t="s">
        <v>2166</v>
      </c>
      <c r="E248" s="31"/>
      <c r="F248" s="31"/>
      <c r="G248" s="31"/>
    </row>
    <row r="249" spans="1:7">
      <c r="A249" s="38" t="s">
        <v>243</v>
      </c>
      <c r="B249" s="39">
        <v>20208019</v>
      </c>
      <c r="C249" s="40" t="s">
        <v>103</v>
      </c>
      <c r="D249" s="40" t="s">
        <v>2167</v>
      </c>
      <c r="E249" s="31"/>
      <c r="F249" s="31"/>
      <c r="G249" s="31"/>
    </row>
    <row r="250" spans="1:7">
      <c r="A250" s="38" t="s">
        <v>708</v>
      </c>
      <c r="B250" s="39">
        <v>23778436</v>
      </c>
      <c r="C250" s="40" t="s">
        <v>103</v>
      </c>
      <c r="D250" s="40" t="s">
        <v>2168</v>
      </c>
      <c r="E250" s="31"/>
      <c r="F250" s="31"/>
      <c r="G250" s="31"/>
    </row>
    <row r="251" spans="1:7">
      <c r="A251" s="38" t="s">
        <v>2169</v>
      </c>
      <c r="B251" s="39">
        <v>25519020</v>
      </c>
      <c r="C251" s="40" t="s">
        <v>103</v>
      </c>
      <c r="D251" s="40" t="s">
        <v>2170</v>
      </c>
      <c r="E251" s="31"/>
      <c r="F251" s="31"/>
      <c r="G251" s="31"/>
    </row>
    <row r="252" spans="1:7">
      <c r="A252" s="38" t="s">
        <v>105</v>
      </c>
      <c r="B252" s="39">
        <v>10141613</v>
      </c>
      <c r="C252" s="40" t="s">
        <v>103</v>
      </c>
      <c r="D252" s="40" t="s">
        <v>2171</v>
      </c>
      <c r="E252" s="31"/>
      <c r="F252" s="31"/>
      <c r="G252" s="31"/>
    </row>
    <row r="253" spans="1:7">
      <c r="A253" s="38" t="s">
        <v>1329</v>
      </c>
      <c r="B253" s="39">
        <v>28883262</v>
      </c>
      <c r="C253" s="40" t="s">
        <v>103</v>
      </c>
      <c r="D253" s="40" t="s">
        <v>2172</v>
      </c>
      <c r="E253" s="31"/>
      <c r="F253" s="31"/>
      <c r="G253" s="31"/>
    </row>
    <row r="254" spans="1:7">
      <c r="A254" s="38" t="s">
        <v>2173</v>
      </c>
      <c r="B254" s="39">
        <v>10109448</v>
      </c>
      <c r="C254" s="40" t="s">
        <v>103</v>
      </c>
      <c r="D254" s="40" t="s">
        <v>2174</v>
      </c>
      <c r="E254" s="31"/>
      <c r="F254" s="31"/>
      <c r="G254" s="31"/>
    </row>
    <row r="255" spans="1:7">
      <c r="A255" s="38" t="s">
        <v>2175</v>
      </c>
      <c r="B255" s="39">
        <v>10116232</v>
      </c>
      <c r="C255" s="40" t="s">
        <v>103</v>
      </c>
      <c r="D255" s="40" t="s">
        <v>2176</v>
      </c>
      <c r="E255" s="31"/>
      <c r="F255" s="31"/>
      <c r="G255" s="31"/>
    </row>
    <row r="256" spans="1:7">
      <c r="A256" s="38" t="s">
        <v>1545</v>
      </c>
      <c r="B256" s="39">
        <v>10158923</v>
      </c>
      <c r="C256" s="40" t="s">
        <v>103</v>
      </c>
      <c r="D256" s="40" t="s">
        <v>2177</v>
      </c>
      <c r="E256" s="31"/>
      <c r="F256" s="31"/>
      <c r="G256" s="31"/>
    </row>
    <row r="257" spans="1:7">
      <c r="A257" s="38" t="s">
        <v>2178</v>
      </c>
      <c r="B257" s="39">
        <v>23538796</v>
      </c>
      <c r="C257" s="40" t="s">
        <v>103</v>
      </c>
      <c r="D257" s="40" t="s">
        <v>2179</v>
      </c>
      <c r="E257" s="31"/>
      <c r="F257" s="31"/>
      <c r="G257" s="31"/>
    </row>
    <row r="258" spans="1:7">
      <c r="A258" s="38" t="s">
        <v>2180</v>
      </c>
      <c r="B258" s="39">
        <v>10123470</v>
      </c>
      <c r="C258" s="40" t="s">
        <v>103</v>
      </c>
      <c r="D258" s="40" t="s">
        <v>2181</v>
      </c>
      <c r="E258" s="31"/>
      <c r="F258" s="31"/>
      <c r="G258" s="31"/>
    </row>
    <row r="259" spans="1:7">
      <c r="A259" s="38" t="s">
        <v>2182</v>
      </c>
      <c r="B259" s="39">
        <v>10125019</v>
      </c>
      <c r="C259" s="40" t="s">
        <v>103</v>
      </c>
      <c r="D259" s="40" t="s">
        <v>2183</v>
      </c>
      <c r="E259" s="31"/>
      <c r="F259" s="31"/>
      <c r="G259" s="31"/>
    </row>
    <row r="260" spans="1:7">
      <c r="A260" s="38" t="s">
        <v>2184</v>
      </c>
      <c r="B260" s="39">
        <v>10169607</v>
      </c>
      <c r="C260" s="40" t="s">
        <v>103</v>
      </c>
      <c r="D260" s="40" t="s">
        <v>2185</v>
      </c>
      <c r="E260" s="31"/>
      <c r="F260" s="31"/>
      <c r="G260" s="31"/>
    </row>
    <row r="261" spans="1:7">
      <c r="A261" s="38" t="s">
        <v>2186</v>
      </c>
      <c r="B261" s="39" t="s">
        <v>2187</v>
      </c>
      <c r="C261" s="40" t="s">
        <v>103</v>
      </c>
      <c r="D261" s="28" t="s">
        <v>2188</v>
      </c>
      <c r="E261" s="31"/>
      <c r="F261" s="31"/>
      <c r="G261" s="31"/>
    </row>
    <row r="262" spans="1:7">
      <c r="A262" s="38" t="s">
        <v>1309</v>
      </c>
      <c r="B262" s="39"/>
      <c r="C262" s="40" t="s">
        <v>103</v>
      </c>
      <c r="D262" s="40" t="s">
        <v>2189</v>
      </c>
      <c r="E262" s="31"/>
      <c r="F262" s="31"/>
      <c r="G262" s="31"/>
    </row>
    <row r="263" spans="1:7">
      <c r="A263" s="38" t="s">
        <v>2190</v>
      </c>
      <c r="B263" s="39">
        <v>10052183</v>
      </c>
      <c r="C263" s="40" t="s">
        <v>2191</v>
      </c>
      <c r="D263" s="40" t="s">
        <v>2192</v>
      </c>
      <c r="E263" s="31"/>
      <c r="F263" s="31"/>
      <c r="G263" s="31"/>
    </row>
    <row r="264" spans="1:7">
      <c r="A264" s="38" t="s">
        <v>2193</v>
      </c>
      <c r="B264" s="39">
        <v>25571952</v>
      </c>
      <c r="C264" s="40" t="s">
        <v>2191</v>
      </c>
      <c r="D264" s="40" t="s">
        <v>2194</v>
      </c>
      <c r="E264" s="31"/>
      <c r="F264" s="31"/>
      <c r="G264" s="31"/>
    </row>
    <row r="265" spans="1:7">
      <c r="A265" s="38" t="s">
        <v>2195</v>
      </c>
      <c r="B265" s="39">
        <v>10137475</v>
      </c>
      <c r="C265" s="40" t="s">
        <v>2191</v>
      </c>
      <c r="D265" s="40" t="s">
        <v>2196</v>
      </c>
      <c r="E265" s="31"/>
      <c r="F265" s="31"/>
      <c r="G265" s="31"/>
    </row>
    <row r="266" spans="1:7">
      <c r="A266" s="38" t="s">
        <v>474</v>
      </c>
      <c r="B266" s="39">
        <v>20127574</v>
      </c>
      <c r="C266" s="40" t="s">
        <v>2191</v>
      </c>
      <c r="D266" s="40" t="s">
        <v>2197</v>
      </c>
      <c r="E266" s="31"/>
      <c r="F266" s="31"/>
      <c r="G266" s="31"/>
    </row>
    <row r="267" spans="1:7">
      <c r="A267" s="38" t="s">
        <v>2198</v>
      </c>
      <c r="B267" s="39">
        <v>25532841</v>
      </c>
      <c r="C267" s="40" t="s">
        <v>2191</v>
      </c>
      <c r="D267" s="40" t="s">
        <v>2199</v>
      </c>
      <c r="E267" s="31"/>
      <c r="F267" s="31"/>
      <c r="G267" s="31"/>
    </row>
    <row r="268" spans="1:7">
      <c r="A268" s="38" t="s">
        <v>2200</v>
      </c>
      <c r="B268" s="39">
        <v>10200468</v>
      </c>
      <c r="C268" s="40" t="s">
        <v>2191</v>
      </c>
      <c r="D268" s="40" t="s">
        <v>2201</v>
      </c>
      <c r="E268" s="31"/>
      <c r="F268" s="31"/>
      <c r="G268" s="31"/>
    </row>
    <row r="269" spans="1:7">
      <c r="A269" s="38" t="s">
        <v>2202</v>
      </c>
      <c r="B269" s="39">
        <v>10201993</v>
      </c>
      <c r="C269" s="40" t="s">
        <v>2191</v>
      </c>
      <c r="D269" s="40" t="s">
        <v>2203</v>
      </c>
      <c r="E269" s="31"/>
      <c r="F269" s="31"/>
      <c r="G269" s="31"/>
    </row>
    <row r="270" spans="1:7">
      <c r="A270" s="38" t="s">
        <v>2204</v>
      </c>
      <c r="B270" s="39">
        <v>27123809</v>
      </c>
      <c r="C270" s="40" t="s">
        <v>2191</v>
      </c>
      <c r="D270" s="40" t="s">
        <v>2205</v>
      </c>
      <c r="E270" s="31"/>
      <c r="F270" s="31"/>
      <c r="G270" s="31"/>
    </row>
    <row r="271" spans="1:7">
      <c r="A271" s="38" t="s">
        <v>2206</v>
      </c>
      <c r="B271" s="39">
        <v>10100576</v>
      </c>
      <c r="C271" s="40" t="s">
        <v>2191</v>
      </c>
      <c r="D271" s="40" t="s">
        <v>2207</v>
      </c>
      <c r="E271" s="31"/>
      <c r="F271" s="31"/>
      <c r="G271" s="31"/>
    </row>
    <row r="272" spans="1:7">
      <c r="A272" s="38" t="s">
        <v>2208</v>
      </c>
      <c r="B272" s="39">
        <v>10201992</v>
      </c>
      <c r="C272" s="40" t="s">
        <v>2191</v>
      </c>
      <c r="D272" s="40" t="s">
        <v>2209</v>
      </c>
      <c r="E272" s="31"/>
      <c r="F272" s="31"/>
      <c r="G272" s="31"/>
    </row>
    <row r="273" spans="1:7">
      <c r="A273" s="38" t="s">
        <v>2210</v>
      </c>
      <c r="B273" s="39">
        <v>10117674</v>
      </c>
      <c r="C273" s="40" t="s">
        <v>2191</v>
      </c>
      <c r="D273" s="40" t="s">
        <v>2211</v>
      </c>
      <c r="E273" s="31"/>
      <c r="F273" s="31"/>
      <c r="G273" s="31"/>
    </row>
    <row r="274" spans="1:7">
      <c r="A274" s="38" t="s">
        <v>2212</v>
      </c>
      <c r="B274" s="39">
        <v>23179869</v>
      </c>
      <c r="C274" s="40" t="s">
        <v>2191</v>
      </c>
      <c r="D274" s="40" t="s">
        <v>2213</v>
      </c>
      <c r="E274" s="31"/>
      <c r="F274" s="31"/>
      <c r="G274" s="31"/>
    </row>
    <row r="275" spans="1:7">
      <c r="A275" s="38" t="s">
        <v>2214</v>
      </c>
      <c r="B275" s="39">
        <v>20295248</v>
      </c>
      <c r="C275" s="40" t="s">
        <v>2191</v>
      </c>
      <c r="D275" s="40" t="s">
        <v>2215</v>
      </c>
      <c r="E275" s="31"/>
      <c r="F275" s="31"/>
      <c r="G275" s="31"/>
    </row>
    <row r="276" spans="1:7">
      <c r="A276" s="38" t="s">
        <v>2216</v>
      </c>
      <c r="B276" s="39">
        <v>22726262</v>
      </c>
      <c r="C276" s="40" t="s">
        <v>2191</v>
      </c>
      <c r="D276" s="40" t="s">
        <v>2217</v>
      </c>
      <c r="E276" s="31"/>
      <c r="F276" s="31"/>
      <c r="G276" s="31"/>
    </row>
    <row r="277" spans="1:7">
      <c r="A277" s="38" t="s">
        <v>2218</v>
      </c>
      <c r="B277" s="39">
        <v>10096909</v>
      </c>
      <c r="C277" s="40" t="s">
        <v>2191</v>
      </c>
      <c r="D277" s="40" t="s">
        <v>2219</v>
      </c>
      <c r="E277" s="31"/>
      <c r="F277" s="31"/>
      <c r="G277" s="31"/>
    </row>
    <row r="278" spans="1:7">
      <c r="A278" s="38" t="s">
        <v>2220</v>
      </c>
      <c r="B278" s="39">
        <v>10150064</v>
      </c>
      <c r="C278" s="40" t="s">
        <v>2191</v>
      </c>
      <c r="D278" s="40" t="s">
        <v>2221</v>
      </c>
      <c r="E278" s="31"/>
      <c r="F278" s="31"/>
      <c r="G278" s="31"/>
    </row>
    <row r="279" spans="1:7">
      <c r="A279" s="38" t="s">
        <v>2222</v>
      </c>
      <c r="B279" s="39">
        <v>10169444</v>
      </c>
      <c r="C279" s="40" t="s">
        <v>2191</v>
      </c>
      <c r="D279" s="40" t="s">
        <v>2223</v>
      </c>
      <c r="E279" s="31"/>
      <c r="F279" s="31"/>
      <c r="G279" s="31"/>
    </row>
    <row r="280" spans="1:7">
      <c r="A280" s="38" t="s">
        <v>2224</v>
      </c>
      <c r="B280" s="39">
        <v>10150047</v>
      </c>
      <c r="C280" s="40" t="s">
        <v>2191</v>
      </c>
      <c r="D280" s="40" t="s">
        <v>2225</v>
      </c>
      <c r="E280" s="31"/>
      <c r="F280" s="31"/>
      <c r="G280" s="31"/>
    </row>
    <row r="281" spans="1:7">
      <c r="A281" s="38" t="s">
        <v>2226</v>
      </c>
      <c r="B281" s="39">
        <v>10098612</v>
      </c>
      <c r="C281" s="40" t="s">
        <v>2191</v>
      </c>
      <c r="D281" s="40" t="s">
        <v>2227</v>
      </c>
      <c r="E281" s="31"/>
      <c r="F281" s="31"/>
      <c r="G281" s="31"/>
    </row>
    <row r="282" spans="1:7">
      <c r="A282" s="38" t="s">
        <v>2228</v>
      </c>
      <c r="B282" s="39">
        <v>10096295</v>
      </c>
      <c r="C282" s="40" t="s">
        <v>2191</v>
      </c>
      <c r="D282" s="40" t="s">
        <v>2229</v>
      </c>
      <c r="E282" s="31"/>
      <c r="F282" s="31"/>
      <c r="G282" s="31"/>
    </row>
    <row r="283" spans="1:7">
      <c r="A283" s="38" t="s">
        <v>2230</v>
      </c>
      <c r="B283" s="39">
        <v>20816078</v>
      </c>
      <c r="C283" s="40" t="s">
        <v>2191</v>
      </c>
      <c r="D283" s="40" t="s">
        <v>2231</v>
      </c>
      <c r="E283" s="31"/>
      <c r="F283" s="31"/>
      <c r="G283" s="31"/>
    </row>
    <row r="284" spans="1:7">
      <c r="A284" s="38" t="s">
        <v>2232</v>
      </c>
      <c r="B284" s="39">
        <v>20917729</v>
      </c>
      <c r="C284" s="40" t="s">
        <v>2191</v>
      </c>
      <c r="D284" s="40" t="s">
        <v>2233</v>
      </c>
      <c r="E284" s="31"/>
      <c r="F284" s="31"/>
      <c r="G284" s="31"/>
    </row>
    <row r="285" spans="1:7">
      <c r="A285" s="38" t="s">
        <v>2234</v>
      </c>
      <c r="B285" s="39">
        <v>27943261</v>
      </c>
      <c r="C285" s="40" t="s">
        <v>2191</v>
      </c>
      <c r="D285" s="40" t="s">
        <v>2235</v>
      </c>
      <c r="E285" s="31"/>
      <c r="F285" s="31"/>
      <c r="G285" s="31"/>
    </row>
    <row r="286" spans="1:7">
      <c r="A286" s="38" t="s">
        <v>2236</v>
      </c>
      <c r="B286" s="39">
        <v>10016322</v>
      </c>
      <c r="C286" s="40" t="s">
        <v>2191</v>
      </c>
      <c r="D286" s="40" t="s">
        <v>2237</v>
      </c>
      <c r="E286" s="31"/>
      <c r="F286" s="31"/>
      <c r="G286" s="31"/>
    </row>
    <row r="287" spans="1:7">
      <c r="A287" s="38" t="s">
        <v>2238</v>
      </c>
      <c r="B287" s="39">
        <v>28869103</v>
      </c>
      <c r="C287" s="40" t="s">
        <v>2191</v>
      </c>
      <c r="D287" s="40" t="s">
        <v>2239</v>
      </c>
      <c r="E287" s="31"/>
      <c r="F287" s="31"/>
      <c r="G287" s="31"/>
    </row>
    <row r="288" spans="1:7">
      <c r="A288" s="38" t="s">
        <v>2240</v>
      </c>
      <c r="B288" s="39">
        <v>21365665</v>
      </c>
      <c r="C288" s="40" t="s">
        <v>2191</v>
      </c>
      <c r="D288" s="40" t="s">
        <v>2241</v>
      </c>
      <c r="E288" s="31"/>
      <c r="F288" s="31"/>
      <c r="G288" s="31"/>
    </row>
    <row r="289" spans="1:7">
      <c r="A289" s="38" t="s">
        <v>2242</v>
      </c>
      <c r="B289" s="39">
        <v>21829467</v>
      </c>
      <c r="C289" s="40" t="s">
        <v>2191</v>
      </c>
      <c r="D289" s="40" t="s">
        <v>2243</v>
      </c>
      <c r="E289" s="31"/>
      <c r="F289" s="31"/>
      <c r="G289" s="31"/>
    </row>
    <row r="290" spans="1:7">
      <c r="A290" s="38" t="s">
        <v>2244</v>
      </c>
      <c r="B290" s="39">
        <v>10091302</v>
      </c>
      <c r="C290" s="40" t="s">
        <v>2191</v>
      </c>
      <c r="D290" s="40" t="s">
        <v>2245</v>
      </c>
      <c r="E290" s="31"/>
      <c r="F290" s="31"/>
      <c r="G290" s="31"/>
    </row>
    <row r="291" spans="1:7">
      <c r="A291" s="38" t="s">
        <v>2246</v>
      </c>
      <c r="B291" s="39">
        <v>25726034</v>
      </c>
      <c r="C291" s="40" t="s">
        <v>2191</v>
      </c>
      <c r="D291" s="40" t="s">
        <v>2247</v>
      </c>
      <c r="E291" s="31"/>
      <c r="F291" s="31"/>
      <c r="G291" s="31"/>
    </row>
    <row r="292" spans="1:7">
      <c r="A292" s="38" t="s">
        <v>2248</v>
      </c>
      <c r="B292" s="39">
        <v>21613650</v>
      </c>
      <c r="C292" s="40" t="s">
        <v>2191</v>
      </c>
      <c r="D292" s="40" t="s">
        <v>2249</v>
      </c>
      <c r="E292" s="31"/>
      <c r="F292" s="31"/>
      <c r="G292" s="31"/>
    </row>
    <row r="293" spans="1:7">
      <c r="A293" s="38" t="s">
        <v>2250</v>
      </c>
      <c r="B293" s="39">
        <v>29415424</v>
      </c>
      <c r="C293" s="40" t="s">
        <v>2191</v>
      </c>
      <c r="D293" s="40" t="s">
        <v>2251</v>
      </c>
      <c r="E293" s="31"/>
      <c r="F293" s="31"/>
      <c r="G293" s="31"/>
    </row>
    <row r="294" spans="1:7">
      <c r="A294" s="38" t="s">
        <v>2252</v>
      </c>
      <c r="B294" s="39">
        <v>20105232</v>
      </c>
      <c r="C294" s="40" t="s">
        <v>2191</v>
      </c>
      <c r="D294" s="40" t="s">
        <v>2253</v>
      </c>
      <c r="E294" s="31"/>
      <c r="F294" s="31"/>
      <c r="G294" s="31"/>
    </row>
    <row r="295" spans="1:7">
      <c r="A295" s="38" t="s">
        <v>2254</v>
      </c>
      <c r="B295" s="39">
        <v>20158763</v>
      </c>
      <c r="C295" s="40" t="s">
        <v>2191</v>
      </c>
      <c r="D295" s="40" t="s">
        <v>2255</v>
      </c>
      <c r="E295" s="31"/>
      <c r="F295" s="31"/>
      <c r="G295" s="31"/>
    </row>
    <row r="296" spans="1:7">
      <c r="A296" s="38" t="s">
        <v>2256</v>
      </c>
      <c r="B296" s="39">
        <v>10114696</v>
      </c>
      <c r="C296" s="40" t="s">
        <v>2191</v>
      </c>
      <c r="D296" s="40" t="s">
        <v>2257</v>
      </c>
      <c r="E296" s="31"/>
      <c r="F296" s="31"/>
      <c r="G296" s="31"/>
    </row>
    <row r="297" spans="1:7">
      <c r="A297" s="38" t="s">
        <v>2258</v>
      </c>
      <c r="B297" s="39">
        <v>10116898</v>
      </c>
      <c r="C297" s="40" t="s">
        <v>2191</v>
      </c>
      <c r="D297" s="40" t="s">
        <v>2259</v>
      </c>
      <c r="E297" s="31"/>
      <c r="F297" s="31"/>
      <c r="G297" s="31"/>
    </row>
    <row r="298" spans="1:7">
      <c r="A298" s="38" t="s">
        <v>2260</v>
      </c>
      <c r="B298" s="39">
        <v>24022807</v>
      </c>
      <c r="C298" s="40" t="s">
        <v>2191</v>
      </c>
      <c r="D298" s="40" t="s">
        <v>2261</v>
      </c>
      <c r="E298" s="31"/>
      <c r="F298" s="31"/>
      <c r="G298" s="31"/>
    </row>
    <row r="299" spans="1:7">
      <c r="A299" s="38" t="s">
        <v>2262</v>
      </c>
      <c r="B299" s="39">
        <v>24784715</v>
      </c>
      <c r="C299" s="40" t="s">
        <v>2191</v>
      </c>
      <c r="D299" s="40" t="s">
        <v>2263</v>
      </c>
      <c r="E299" s="31"/>
      <c r="F299" s="31"/>
      <c r="G299" s="31"/>
    </row>
    <row r="300" spans="1:7">
      <c r="A300" s="38" t="s">
        <v>2264</v>
      </c>
      <c r="B300" s="39">
        <v>24207521</v>
      </c>
      <c r="C300" s="40" t="s">
        <v>2191</v>
      </c>
      <c r="D300" s="40" t="s">
        <v>2265</v>
      </c>
      <c r="E300" s="31"/>
      <c r="F300" s="31"/>
      <c r="G300" s="31"/>
    </row>
    <row r="301" spans="1:7">
      <c r="A301" s="38" t="s">
        <v>2266</v>
      </c>
      <c r="B301" s="39">
        <v>25080746</v>
      </c>
      <c r="C301" s="40" t="s">
        <v>2191</v>
      </c>
      <c r="D301" s="40" t="s">
        <v>2267</v>
      </c>
      <c r="E301" s="31"/>
      <c r="F301" s="31"/>
      <c r="G301" s="31"/>
    </row>
    <row r="302" spans="1:7">
      <c r="A302" s="38" t="s">
        <v>2268</v>
      </c>
      <c r="B302" s="39">
        <v>25052041</v>
      </c>
      <c r="C302" s="40" t="s">
        <v>2191</v>
      </c>
      <c r="D302" s="40" t="s">
        <v>2269</v>
      </c>
      <c r="E302" s="31"/>
      <c r="F302" s="31"/>
      <c r="G302" s="31"/>
    </row>
    <row r="303" spans="1:7">
      <c r="A303" s="38" t="s">
        <v>2270</v>
      </c>
      <c r="B303" s="39">
        <v>10140109</v>
      </c>
      <c r="C303" s="40" t="s">
        <v>2191</v>
      </c>
      <c r="D303" s="40" t="s">
        <v>2271</v>
      </c>
      <c r="E303" s="31"/>
      <c r="F303" s="31"/>
      <c r="G303" s="31"/>
    </row>
    <row r="304" spans="1:7">
      <c r="A304" s="38" t="s">
        <v>2272</v>
      </c>
      <c r="B304" s="39">
        <v>25556341</v>
      </c>
      <c r="C304" s="40" t="s">
        <v>2191</v>
      </c>
      <c r="D304" s="40" t="s">
        <v>2273</v>
      </c>
      <c r="E304" s="31"/>
      <c r="F304" s="31"/>
      <c r="G304" s="31"/>
    </row>
    <row r="305" spans="1:7">
      <c r="A305" s="38" t="s">
        <v>2274</v>
      </c>
      <c r="B305" s="39">
        <v>10146875</v>
      </c>
      <c r="C305" s="40" t="s">
        <v>2191</v>
      </c>
      <c r="D305" s="40" t="s">
        <v>2275</v>
      </c>
      <c r="E305" s="31"/>
      <c r="F305" s="31"/>
      <c r="G305" s="31"/>
    </row>
    <row r="306" spans="1:7">
      <c r="A306" s="38" t="s">
        <v>2276</v>
      </c>
      <c r="B306" s="39">
        <v>10153218</v>
      </c>
      <c r="C306" s="40" t="s">
        <v>2191</v>
      </c>
      <c r="D306" s="40" t="s">
        <v>2277</v>
      </c>
      <c r="E306" s="31"/>
      <c r="F306" s="31"/>
      <c r="G306" s="31"/>
    </row>
    <row r="307" spans="1:7">
      <c r="A307" s="38" t="s">
        <v>2278</v>
      </c>
      <c r="B307" s="39">
        <v>10156057</v>
      </c>
      <c r="C307" s="40" t="s">
        <v>2191</v>
      </c>
      <c r="D307" s="40" t="s">
        <v>2279</v>
      </c>
      <c r="E307" s="31"/>
      <c r="F307" s="31"/>
      <c r="G307" s="31"/>
    </row>
    <row r="308" spans="1:7">
      <c r="A308" s="38" t="s">
        <v>2280</v>
      </c>
      <c r="B308" s="39">
        <v>29245227</v>
      </c>
      <c r="C308" s="40" t="s">
        <v>2191</v>
      </c>
      <c r="D308" s="40" t="s">
        <v>2281</v>
      </c>
      <c r="E308" s="31"/>
      <c r="F308" s="31"/>
      <c r="G308" s="31"/>
    </row>
    <row r="309" spans="1:7">
      <c r="A309" s="38" t="s">
        <v>2282</v>
      </c>
      <c r="B309" s="39">
        <v>10160722</v>
      </c>
      <c r="C309" s="40" t="s">
        <v>2191</v>
      </c>
      <c r="D309" s="40" t="s">
        <v>2283</v>
      </c>
      <c r="E309" s="31"/>
      <c r="F309" s="31"/>
      <c r="G309" s="31"/>
    </row>
    <row r="310" spans="1:7">
      <c r="A310" s="38" t="s">
        <v>2284</v>
      </c>
      <c r="B310" s="39">
        <v>10161624</v>
      </c>
      <c r="C310" s="40" t="s">
        <v>2191</v>
      </c>
      <c r="D310" s="40" t="s">
        <v>2285</v>
      </c>
      <c r="E310" s="31"/>
      <c r="F310" s="31"/>
      <c r="G310" s="31"/>
    </row>
    <row r="311" spans="1:7">
      <c r="A311" s="38" t="s">
        <v>2286</v>
      </c>
      <c r="B311" s="39">
        <v>26678041</v>
      </c>
      <c r="C311" s="40" t="s">
        <v>2191</v>
      </c>
      <c r="D311" s="40" t="s">
        <v>2287</v>
      </c>
      <c r="E311" s="31"/>
      <c r="F311" s="31"/>
      <c r="G311" s="31"/>
    </row>
    <row r="312" spans="1:7">
      <c r="A312" s="38" t="s">
        <v>2288</v>
      </c>
      <c r="B312" s="39">
        <v>29568816</v>
      </c>
      <c r="C312" s="40" t="s">
        <v>2191</v>
      </c>
      <c r="D312" s="40" t="s">
        <v>2289</v>
      </c>
      <c r="E312" s="31"/>
      <c r="F312" s="31"/>
      <c r="G312" s="31"/>
    </row>
    <row r="313" spans="1:7">
      <c r="A313" s="38" t="s">
        <v>2290</v>
      </c>
      <c r="B313" s="39">
        <v>10198312</v>
      </c>
      <c r="C313" s="40" t="s">
        <v>2191</v>
      </c>
      <c r="D313" s="40" t="s">
        <v>2291</v>
      </c>
      <c r="E313" s="31"/>
      <c r="F313" s="31"/>
      <c r="G313" s="31"/>
    </row>
    <row r="314" spans="1:7">
      <c r="A314" s="38" t="s">
        <v>2292</v>
      </c>
      <c r="B314" s="39">
        <v>27089457</v>
      </c>
      <c r="C314" s="40" t="s">
        <v>1238</v>
      </c>
      <c r="D314" s="40" t="s">
        <v>2293</v>
      </c>
      <c r="E314" s="31"/>
      <c r="F314" s="31"/>
      <c r="G314" s="31"/>
    </row>
    <row r="315" spans="1:7">
      <c r="A315" s="38" t="s">
        <v>2294</v>
      </c>
      <c r="B315" s="39">
        <v>23554023</v>
      </c>
      <c r="C315" s="40" t="s">
        <v>1238</v>
      </c>
      <c r="D315" s="40" t="s">
        <v>2295</v>
      </c>
      <c r="E315" s="31"/>
      <c r="F315" s="31"/>
      <c r="G315" s="31"/>
    </row>
    <row r="316" spans="1:7">
      <c r="A316" s="38" t="s">
        <v>2296</v>
      </c>
      <c r="B316" s="39">
        <v>25028493</v>
      </c>
      <c r="C316" s="40" t="s">
        <v>1238</v>
      </c>
      <c r="D316" s="40" t="s">
        <v>2297</v>
      </c>
      <c r="E316" s="31"/>
      <c r="F316" s="31"/>
      <c r="G316" s="31"/>
    </row>
    <row r="317" spans="1:7">
      <c r="A317" s="38" t="s">
        <v>2298</v>
      </c>
      <c r="B317" s="39">
        <v>10184397</v>
      </c>
      <c r="C317" s="40" t="s">
        <v>1238</v>
      </c>
      <c r="D317" s="40" t="s">
        <v>2299</v>
      </c>
      <c r="E317" s="31"/>
      <c r="F317" s="31"/>
      <c r="G317" s="31"/>
    </row>
    <row r="318" spans="1:7">
      <c r="A318" s="38" t="s">
        <v>2300</v>
      </c>
      <c r="B318" s="39">
        <v>25290457</v>
      </c>
      <c r="C318" s="40" t="s">
        <v>1238</v>
      </c>
      <c r="D318" s="40" t="s">
        <v>2301</v>
      </c>
      <c r="E318" s="31"/>
      <c r="F318" s="31"/>
      <c r="G318" s="31"/>
    </row>
    <row r="319" spans="1:7">
      <c r="A319" s="38" t="s">
        <v>2302</v>
      </c>
      <c r="B319" s="39">
        <v>10200393</v>
      </c>
      <c r="C319" s="40" t="s">
        <v>1238</v>
      </c>
      <c r="D319" s="40" t="s">
        <v>2303</v>
      </c>
      <c r="E319" s="31"/>
      <c r="F319" s="31"/>
      <c r="G319" s="31"/>
    </row>
    <row r="320" spans="1:7">
      <c r="A320" s="38" t="s">
        <v>860</v>
      </c>
      <c r="B320" s="39">
        <v>40074936</v>
      </c>
      <c r="C320" s="40" t="s">
        <v>1238</v>
      </c>
      <c r="D320" s="40" t="s">
        <v>2304</v>
      </c>
      <c r="E320" s="31"/>
      <c r="F320" s="31"/>
      <c r="G320" s="31"/>
    </row>
    <row r="321" spans="1:7">
      <c r="A321" s="38" t="s">
        <v>539</v>
      </c>
      <c r="B321" s="39">
        <v>21667815</v>
      </c>
      <c r="C321" s="40" t="s">
        <v>1238</v>
      </c>
      <c r="D321" s="40" t="s">
        <v>2305</v>
      </c>
      <c r="E321" s="31"/>
      <c r="F321" s="31"/>
      <c r="G321" s="31"/>
    </row>
    <row r="322" spans="1:7">
      <c r="A322" s="38" t="s">
        <v>2306</v>
      </c>
      <c r="B322" s="39">
        <v>20338478</v>
      </c>
      <c r="C322" s="40" t="s">
        <v>1238</v>
      </c>
      <c r="D322" s="40" t="s">
        <v>2307</v>
      </c>
      <c r="E322" s="31"/>
      <c r="F322" s="31"/>
      <c r="G322" s="31"/>
    </row>
    <row r="323" spans="1:7">
      <c r="A323" s="38" t="s">
        <v>2308</v>
      </c>
      <c r="B323" s="39">
        <v>24239598</v>
      </c>
      <c r="C323" s="40" t="s">
        <v>1238</v>
      </c>
      <c r="D323" s="40" t="s">
        <v>2309</v>
      </c>
      <c r="E323" s="31"/>
      <c r="F323" s="31"/>
      <c r="G323" s="31"/>
    </row>
    <row r="324" spans="1:7">
      <c r="A324" s="38" t="s">
        <v>2310</v>
      </c>
      <c r="B324" s="39">
        <v>10149897</v>
      </c>
      <c r="C324" s="40" t="s">
        <v>1238</v>
      </c>
      <c r="D324" s="40" t="s">
        <v>2311</v>
      </c>
      <c r="E324" s="31"/>
      <c r="F324" s="31"/>
      <c r="G324" s="31"/>
    </row>
    <row r="325" spans="1:7">
      <c r="A325" s="38" t="s">
        <v>1229</v>
      </c>
      <c r="B325" s="39">
        <v>10057908</v>
      </c>
      <c r="C325" s="40" t="s">
        <v>1238</v>
      </c>
      <c r="D325" s="40" t="s">
        <v>2312</v>
      </c>
      <c r="E325" s="31"/>
      <c r="F325" s="31"/>
      <c r="G325" s="31"/>
    </row>
    <row r="326" spans="1:7">
      <c r="A326" s="38" t="s">
        <v>2313</v>
      </c>
      <c r="B326" s="39">
        <v>40090524</v>
      </c>
      <c r="C326" s="40" t="s">
        <v>1238</v>
      </c>
      <c r="D326" s="40" t="s">
        <v>2314</v>
      </c>
      <c r="E326" s="31"/>
      <c r="F326" s="31"/>
      <c r="G326" s="31"/>
    </row>
    <row r="327" spans="1:7">
      <c r="A327" s="38" t="s">
        <v>2315</v>
      </c>
      <c r="B327" s="39">
        <v>28544719</v>
      </c>
      <c r="C327" s="40" t="s">
        <v>1238</v>
      </c>
      <c r="D327" s="40" t="s">
        <v>2316</v>
      </c>
      <c r="E327" s="31"/>
      <c r="F327" s="31"/>
      <c r="G327" s="31"/>
    </row>
    <row r="328" spans="1:7">
      <c r="A328" s="38" t="s">
        <v>2317</v>
      </c>
      <c r="B328" s="39">
        <v>24540727</v>
      </c>
      <c r="C328" s="40" t="s">
        <v>1238</v>
      </c>
      <c r="D328" s="40" t="s">
        <v>2318</v>
      </c>
      <c r="E328" s="31"/>
      <c r="F328" s="31"/>
      <c r="G328" s="31"/>
    </row>
    <row r="329" spans="1:7">
      <c r="A329" s="38" t="s">
        <v>1294</v>
      </c>
      <c r="B329" s="39">
        <v>10196220</v>
      </c>
      <c r="C329" s="40" t="s">
        <v>1238</v>
      </c>
      <c r="D329" s="40" t="s">
        <v>2319</v>
      </c>
      <c r="E329" s="31"/>
      <c r="F329" s="31"/>
      <c r="G329" s="31"/>
    </row>
    <row r="330" spans="1:7">
      <c r="A330" s="38" t="s">
        <v>2320</v>
      </c>
      <c r="B330" s="39">
        <v>24977394</v>
      </c>
      <c r="C330" s="40" t="s">
        <v>1238</v>
      </c>
      <c r="D330" s="40" t="s">
        <v>2321</v>
      </c>
      <c r="E330" s="31"/>
      <c r="F330" s="31"/>
      <c r="G330" s="31"/>
    </row>
    <row r="331" spans="1:7">
      <c r="A331" s="38" t="s">
        <v>2322</v>
      </c>
      <c r="B331" s="39">
        <v>20247723</v>
      </c>
      <c r="C331" s="40" t="s">
        <v>1238</v>
      </c>
      <c r="D331" s="40" t="s">
        <v>2323</v>
      </c>
      <c r="E331" s="31"/>
      <c r="F331" s="31"/>
      <c r="G331" s="31"/>
    </row>
    <row r="332" spans="1:7">
      <c r="A332" s="38" t="s">
        <v>2324</v>
      </c>
      <c r="B332" s="39">
        <v>28840393</v>
      </c>
      <c r="C332" s="40" t="s">
        <v>1238</v>
      </c>
      <c r="D332" s="40" t="s">
        <v>2325</v>
      </c>
      <c r="E332" s="31"/>
      <c r="F332" s="31"/>
      <c r="G332" s="31"/>
    </row>
    <row r="333" spans="1:7">
      <c r="A333" s="38" t="s">
        <v>115</v>
      </c>
      <c r="B333" s="39">
        <v>23006670</v>
      </c>
      <c r="C333" s="40" t="s">
        <v>1238</v>
      </c>
      <c r="D333" s="40" t="s">
        <v>2326</v>
      </c>
      <c r="E333" s="31"/>
      <c r="F333" s="31"/>
      <c r="G333" s="31"/>
    </row>
    <row r="334" spans="1:7">
      <c r="A334" s="38" t="s">
        <v>2327</v>
      </c>
      <c r="B334" s="39">
        <v>10128168</v>
      </c>
      <c r="C334" s="40" t="s">
        <v>1238</v>
      </c>
      <c r="D334" s="40" t="s">
        <v>2328</v>
      </c>
      <c r="E334" s="31"/>
      <c r="F334" s="31"/>
      <c r="G334" s="31"/>
    </row>
    <row r="335" spans="1:7">
      <c r="A335" s="38" t="s">
        <v>270</v>
      </c>
      <c r="B335" s="39">
        <v>10159630</v>
      </c>
      <c r="C335" s="40" t="s">
        <v>1238</v>
      </c>
      <c r="D335" s="40" t="s">
        <v>2329</v>
      </c>
      <c r="E335" s="31"/>
      <c r="F335" s="31"/>
      <c r="G335" s="31"/>
    </row>
    <row r="336" spans="1:7">
      <c r="A336" s="38" t="s">
        <v>2330</v>
      </c>
      <c r="B336" s="39">
        <v>20139122</v>
      </c>
      <c r="C336" s="40" t="s">
        <v>1238</v>
      </c>
      <c r="D336" s="40" t="s">
        <v>2331</v>
      </c>
      <c r="E336" s="31"/>
      <c r="F336" s="31"/>
      <c r="G336" s="31"/>
    </row>
    <row r="337" spans="1:7">
      <c r="A337" s="38" t="s">
        <v>2332</v>
      </c>
      <c r="B337" s="39">
        <v>23854132</v>
      </c>
      <c r="C337" s="40" t="s">
        <v>1238</v>
      </c>
      <c r="D337" s="40" t="s">
        <v>2333</v>
      </c>
      <c r="E337" s="31"/>
      <c r="F337" s="31"/>
      <c r="G337" s="31"/>
    </row>
    <row r="338" spans="1:7">
      <c r="A338" s="38" t="s">
        <v>2334</v>
      </c>
      <c r="B338" s="39">
        <v>40024105</v>
      </c>
      <c r="C338" s="40" t="s">
        <v>1238</v>
      </c>
      <c r="D338" s="40" t="s">
        <v>2335</v>
      </c>
      <c r="E338" s="31"/>
      <c r="F338" s="31"/>
      <c r="G338" s="31"/>
    </row>
    <row r="339" spans="1:7">
      <c r="A339" s="38" t="s">
        <v>2336</v>
      </c>
      <c r="B339" s="39">
        <v>23706664</v>
      </c>
      <c r="C339" s="40" t="s">
        <v>1238</v>
      </c>
      <c r="D339" s="40" t="s">
        <v>2337</v>
      </c>
      <c r="E339" s="31"/>
      <c r="F339" s="31"/>
      <c r="G339" s="31"/>
    </row>
    <row r="340" spans="1:7">
      <c r="A340" s="38" t="s">
        <v>2338</v>
      </c>
      <c r="B340" s="39">
        <v>26470165</v>
      </c>
      <c r="C340" s="40" t="s">
        <v>1238</v>
      </c>
      <c r="D340" s="40" t="s">
        <v>2339</v>
      </c>
      <c r="E340" s="31"/>
      <c r="F340" s="31"/>
      <c r="G340" s="31"/>
    </row>
    <row r="341" spans="1:7">
      <c r="A341" s="38" t="s">
        <v>2340</v>
      </c>
      <c r="B341" s="39">
        <v>27284012</v>
      </c>
      <c r="C341" s="40" t="s">
        <v>1238</v>
      </c>
      <c r="D341" s="40" t="s">
        <v>2341</v>
      </c>
      <c r="E341" s="31"/>
      <c r="F341" s="31"/>
      <c r="G341" s="31"/>
    </row>
    <row r="342" spans="1:7">
      <c r="A342" s="38" t="s">
        <v>2342</v>
      </c>
      <c r="B342" s="39">
        <v>27854463</v>
      </c>
      <c r="C342" s="40" t="s">
        <v>1238</v>
      </c>
      <c r="D342" s="40" t="s">
        <v>2343</v>
      </c>
      <c r="E342" s="31"/>
      <c r="F342" s="31"/>
      <c r="G342" s="31"/>
    </row>
    <row r="343" spans="1:7">
      <c r="A343" s="38" t="s">
        <v>2344</v>
      </c>
      <c r="B343" s="39">
        <v>40087693</v>
      </c>
      <c r="C343" s="40" t="s">
        <v>1238</v>
      </c>
      <c r="D343" s="40" t="s">
        <v>2345</v>
      </c>
      <c r="E343" s="31"/>
      <c r="F343" s="31"/>
      <c r="G343" s="31"/>
    </row>
    <row r="344" spans="1:7">
      <c r="A344" s="38" t="s">
        <v>2346</v>
      </c>
      <c r="B344" s="39">
        <v>40090475</v>
      </c>
      <c r="C344" s="40" t="s">
        <v>1238</v>
      </c>
      <c r="D344" s="40" t="s">
        <v>2347</v>
      </c>
      <c r="E344" s="31"/>
      <c r="F344" s="31"/>
      <c r="G344" s="31"/>
    </row>
    <row r="345" spans="1:7">
      <c r="A345" s="38" t="s">
        <v>2348</v>
      </c>
      <c r="B345" s="39">
        <v>40088921</v>
      </c>
      <c r="C345" s="40" t="s">
        <v>1238</v>
      </c>
      <c r="D345" s="40" t="s">
        <v>2349</v>
      </c>
      <c r="E345" s="31"/>
      <c r="F345" s="31"/>
      <c r="G345" s="31"/>
    </row>
    <row r="346" spans="1:7">
      <c r="A346" s="38" t="s">
        <v>2350</v>
      </c>
      <c r="B346" s="39">
        <v>10205322</v>
      </c>
      <c r="C346" s="40" t="s">
        <v>1238</v>
      </c>
      <c r="D346" s="40" t="s">
        <v>2351</v>
      </c>
      <c r="E346" s="31"/>
      <c r="F346" s="31"/>
      <c r="G346" s="31"/>
    </row>
    <row r="347" spans="1:7">
      <c r="A347" s="38" t="s">
        <v>2352</v>
      </c>
      <c r="B347" s="39">
        <v>25486718</v>
      </c>
      <c r="C347" s="40" t="s">
        <v>1238</v>
      </c>
      <c r="D347" s="40" t="s">
        <v>2353</v>
      </c>
      <c r="E347" s="31"/>
      <c r="F347" s="31"/>
      <c r="G347" s="31"/>
    </row>
    <row r="348" spans="1:7">
      <c r="A348" s="38" t="s">
        <v>2354</v>
      </c>
      <c r="B348" s="39">
        <v>29552049</v>
      </c>
      <c r="C348" s="40" t="s">
        <v>1238</v>
      </c>
      <c r="D348" s="40" t="s">
        <v>2355</v>
      </c>
      <c r="E348" s="31"/>
      <c r="F348" s="31"/>
      <c r="G348" s="31"/>
    </row>
    <row r="349" spans="1:7">
      <c r="A349" s="38" t="s">
        <v>2356</v>
      </c>
      <c r="B349" s="39">
        <v>29550887</v>
      </c>
      <c r="C349" s="40" t="s">
        <v>1238</v>
      </c>
      <c r="D349" s="40" t="s">
        <v>2357</v>
      </c>
      <c r="E349" s="31"/>
      <c r="F349" s="31"/>
      <c r="G349" s="31"/>
    </row>
    <row r="350" spans="1:7">
      <c r="A350" s="38" t="s">
        <v>2358</v>
      </c>
      <c r="B350" s="39">
        <v>29501533</v>
      </c>
      <c r="C350" s="40" t="s">
        <v>1238</v>
      </c>
      <c r="D350" s="40" t="s">
        <v>2359</v>
      </c>
      <c r="E350" s="31"/>
      <c r="F350" s="31"/>
      <c r="G350" s="31"/>
    </row>
    <row r="351" spans="1:7">
      <c r="A351" s="38" t="s">
        <v>2360</v>
      </c>
      <c r="B351" s="39">
        <v>27281277</v>
      </c>
      <c r="C351" s="40" t="s">
        <v>1238</v>
      </c>
      <c r="D351" s="40" t="s">
        <v>2361</v>
      </c>
      <c r="E351" s="31"/>
      <c r="F351" s="31"/>
      <c r="G351" s="31"/>
    </row>
    <row r="352" spans="1:7">
      <c r="A352" s="38" t="s">
        <v>2362</v>
      </c>
      <c r="B352" s="39">
        <v>40056740</v>
      </c>
      <c r="C352" s="40" t="s">
        <v>1238</v>
      </c>
      <c r="D352" s="40" t="s">
        <v>2363</v>
      </c>
      <c r="E352" s="31"/>
      <c r="F352" s="31"/>
      <c r="G352" s="31"/>
    </row>
    <row r="353" spans="1:7">
      <c r="A353" s="38" t="s">
        <v>2364</v>
      </c>
      <c r="B353" s="39">
        <v>29051406</v>
      </c>
      <c r="C353" s="40" t="s">
        <v>1238</v>
      </c>
      <c r="D353" s="40" t="s">
        <v>2365</v>
      </c>
      <c r="E353" s="31"/>
      <c r="F353" s="31"/>
      <c r="G353" s="31"/>
    </row>
    <row r="354" spans="1:7">
      <c r="A354" s="38" t="s">
        <v>2366</v>
      </c>
      <c r="B354" s="39" t="s">
        <v>2367</v>
      </c>
      <c r="C354" s="40" t="s">
        <v>1238</v>
      </c>
      <c r="D354" s="40"/>
      <c r="E354" s="31"/>
      <c r="F354" s="31"/>
      <c r="G354" s="31"/>
    </row>
    <row r="355" spans="1:7">
      <c r="A355" s="38" t="s">
        <v>2368</v>
      </c>
      <c r="B355" s="39">
        <v>25070813</v>
      </c>
      <c r="C355" s="38" t="s">
        <v>725</v>
      </c>
      <c r="D355" s="40" t="s">
        <v>2369</v>
      </c>
      <c r="E355" s="31"/>
      <c r="F355" s="31"/>
      <c r="G355" s="31"/>
    </row>
    <row r="356" spans="1:7">
      <c r="A356" s="38" t="s">
        <v>1062</v>
      </c>
      <c r="B356" s="39">
        <v>22083124</v>
      </c>
      <c r="C356" s="38" t="s">
        <v>725</v>
      </c>
      <c r="D356" s="40" t="s">
        <v>2370</v>
      </c>
      <c r="E356" s="31"/>
      <c r="F356" s="31"/>
      <c r="G356" s="31"/>
    </row>
    <row r="357" spans="1:7">
      <c r="A357" s="38" t="s">
        <v>2371</v>
      </c>
      <c r="B357" s="39">
        <v>23075680</v>
      </c>
      <c r="C357" s="38" t="s">
        <v>725</v>
      </c>
      <c r="D357" s="40" t="s">
        <v>2372</v>
      </c>
      <c r="E357" s="31"/>
      <c r="F357" s="31"/>
      <c r="G357" s="31"/>
    </row>
    <row r="358" spans="1:7">
      <c r="A358" s="38" t="s">
        <v>2373</v>
      </c>
      <c r="B358" s="39">
        <v>10205625</v>
      </c>
      <c r="C358" s="38" t="s">
        <v>725</v>
      </c>
      <c r="D358" s="40" t="s">
        <v>2374</v>
      </c>
      <c r="E358" s="31"/>
      <c r="F358" s="31"/>
      <c r="G358" s="31"/>
    </row>
    <row r="359" spans="1:7">
      <c r="A359" s="38" t="s">
        <v>1283</v>
      </c>
      <c r="B359" s="39">
        <v>10138193</v>
      </c>
      <c r="C359" s="38" t="s">
        <v>725</v>
      </c>
      <c r="D359" s="40" t="s">
        <v>2375</v>
      </c>
      <c r="E359" s="31"/>
      <c r="F359" s="31"/>
      <c r="G359" s="31"/>
    </row>
    <row r="360" spans="1:7">
      <c r="A360" s="38" t="s">
        <v>293</v>
      </c>
      <c r="B360" s="39">
        <v>10184297</v>
      </c>
      <c r="C360" s="38" t="s">
        <v>725</v>
      </c>
      <c r="D360" s="40" t="s">
        <v>2376</v>
      </c>
      <c r="E360" s="31"/>
      <c r="F360" s="31"/>
      <c r="G360" s="31"/>
    </row>
    <row r="361" spans="1:7">
      <c r="A361" s="38" t="s">
        <v>2377</v>
      </c>
      <c r="B361" s="39">
        <v>23563545</v>
      </c>
      <c r="C361" s="38" t="s">
        <v>725</v>
      </c>
      <c r="D361" s="40" t="s">
        <v>2378</v>
      </c>
      <c r="E361" s="31"/>
      <c r="F361" s="31"/>
      <c r="G361" s="31"/>
    </row>
    <row r="362" spans="1:7">
      <c r="A362" s="38" t="s">
        <v>952</v>
      </c>
      <c r="B362" s="39">
        <v>10200130</v>
      </c>
      <c r="C362" s="38" t="s">
        <v>725</v>
      </c>
      <c r="D362" s="40" t="s">
        <v>2379</v>
      </c>
      <c r="E362" s="31"/>
      <c r="F362" s="31"/>
      <c r="G362" s="31"/>
    </row>
    <row r="363" spans="1:7">
      <c r="A363" s="38" t="s">
        <v>2380</v>
      </c>
      <c r="B363" s="39">
        <v>23073157</v>
      </c>
      <c r="C363" s="38" t="s">
        <v>725</v>
      </c>
      <c r="D363" s="40" t="s">
        <v>2381</v>
      </c>
      <c r="E363" s="31"/>
      <c r="F363" s="31"/>
      <c r="G363" s="31"/>
    </row>
    <row r="364" spans="1:7">
      <c r="A364" s="38" t="s">
        <v>2382</v>
      </c>
      <c r="B364" s="39">
        <v>10178687</v>
      </c>
      <c r="C364" s="38" t="s">
        <v>725</v>
      </c>
      <c r="D364" s="40" t="s">
        <v>2383</v>
      </c>
      <c r="E364" s="31"/>
      <c r="F364" s="31"/>
      <c r="G364" s="31"/>
    </row>
    <row r="365" spans="1:7">
      <c r="A365" s="38" t="s">
        <v>2384</v>
      </c>
      <c r="B365" s="39">
        <v>10204903</v>
      </c>
      <c r="C365" s="38" t="s">
        <v>725</v>
      </c>
      <c r="D365" s="40" t="s">
        <v>2385</v>
      </c>
      <c r="E365" s="31"/>
      <c r="F365" s="31"/>
      <c r="G365" s="31"/>
    </row>
    <row r="366" spans="1:7">
      <c r="A366" s="38" t="s">
        <v>1657</v>
      </c>
      <c r="B366" s="39">
        <v>10106559</v>
      </c>
      <c r="C366" s="38" t="s">
        <v>725</v>
      </c>
      <c r="D366" s="40" t="s">
        <v>2386</v>
      </c>
      <c r="E366" s="31"/>
      <c r="F366" s="31"/>
      <c r="G366" s="31"/>
    </row>
    <row r="367" spans="1:7">
      <c r="A367" s="38" t="s">
        <v>425</v>
      </c>
      <c r="B367" s="39">
        <v>10067741</v>
      </c>
      <c r="C367" s="38" t="s">
        <v>725</v>
      </c>
      <c r="D367" s="40" t="s">
        <v>2387</v>
      </c>
      <c r="E367" s="31"/>
      <c r="F367" s="31"/>
      <c r="G367" s="31"/>
    </row>
    <row r="368" spans="1:7">
      <c r="A368" s="38" t="s">
        <v>2388</v>
      </c>
      <c r="B368" s="39">
        <v>10211875</v>
      </c>
      <c r="C368" s="38" t="s">
        <v>725</v>
      </c>
      <c r="D368" s="40" t="s">
        <v>2389</v>
      </c>
      <c r="E368" s="31"/>
      <c r="F368" s="31"/>
      <c r="G368" s="31"/>
    </row>
    <row r="369" spans="1:7">
      <c r="A369" s="38" t="s">
        <v>2390</v>
      </c>
      <c r="B369" s="39">
        <v>10200440</v>
      </c>
      <c r="C369" s="38" t="s">
        <v>725</v>
      </c>
      <c r="D369" s="40" t="s">
        <v>2391</v>
      </c>
      <c r="E369" s="31"/>
      <c r="F369" s="31"/>
      <c r="G369" s="31"/>
    </row>
    <row r="370" spans="1:7">
      <c r="A370" s="38" t="s">
        <v>771</v>
      </c>
      <c r="B370" s="39">
        <v>10109515</v>
      </c>
      <c r="C370" s="38" t="s">
        <v>725</v>
      </c>
      <c r="D370" s="40" t="s">
        <v>2392</v>
      </c>
      <c r="E370" s="31"/>
      <c r="F370" s="31"/>
      <c r="G370" s="31"/>
    </row>
    <row r="371" spans="1:7">
      <c r="A371" s="38" t="s">
        <v>2393</v>
      </c>
      <c r="B371" s="39">
        <v>10112478</v>
      </c>
      <c r="C371" s="38" t="s">
        <v>725</v>
      </c>
      <c r="D371" s="40" t="s">
        <v>2394</v>
      </c>
      <c r="E371" s="31"/>
      <c r="F371" s="31"/>
      <c r="G371" s="31"/>
    </row>
    <row r="372" spans="1:7">
      <c r="A372" s="38" t="s">
        <v>953</v>
      </c>
      <c r="B372" s="39">
        <v>10090305</v>
      </c>
      <c r="C372" s="38" t="s">
        <v>725</v>
      </c>
      <c r="D372" s="40" t="s">
        <v>2395</v>
      </c>
      <c r="E372" s="31"/>
      <c r="F372" s="31"/>
      <c r="G372" s="31"/>
    </row>
    <row r="373" spans="1:7">
      <c r="A373" s="38" t="s">
        <v>290</v>
      </c>
      <c r="B373" s="39">
        <v>10189417</v>
      </c>
      <c r="C373" s="38" t="s">
        <v>725</v>
      </c>
      <c r="D373" s="40" t="s">
        <v>2396</v>
      </c>
      <c r="E373" s="31"/>
      <c r="F373" s="31"/>
      <c r="G373" s="31"/>
    </row>
    <row r="374" spans="1:7">
      <c r="A374" s="38" t="s">
        <v>2397</v>
      </c>
      <c r="B374" s="39">
        <v>28623538</v>
      </c>
      <c r="C374" s="38" t="s">
        <v>725</v>
      </c>
      <c r="D374" s="40" t="s">
        <v>2398</v>
      </c>
      <c r="E374" s="31"/>
      <c r="F374" s="31"/>
      <c r="G374" s="31"/>
    </row>
    <row r="375" spans="1:7">
      <c r="A375" s="38" t="s">
        <v>2399</v>
      </c>
      <c r="B375" s="39">
        <v>10169325</v>
      </c>
      <c r="C375" s="38" t="s">
        <v>725</v>
      </c>
      <c r="D375" s="40" t="s">
        <v>2400</v>
      </c>
      <c r="E375" s="31"/>
      <c r="F375" s="31"/>
      <c r="G375" s="31"/>
    </row>
    <row r="376" spans="1:7">
      <c r="A376" s="38" t="s">
        <v>2401</v>
      </c>
      <c r="B376" s="39">
        <v>10165010</v>
      </c>
      <c r="C376" s="38" t="s">
        <v>725</v>
      </c>
      <c r="D376" s="40" t="s">
        <v>2402</v>
      </c>
      <c r="E376" s="31"/>
      <c r="F376" s="31"/>
      <c r="G376" s="31"/>
    </row>
    <row r="377" spans="1:7">
      <c r="A377" s="38" t="s">
        <v>2403</v>
      </c>
      <c r="B377" s="39">
        <v>24096541</v>
      </c>
      <c r="C377" s="38" t="s">
        <v>725</v>
      </c>
      <c r="D377" s="40" t="s">
        <v>2404</v>
      </c>
      <c r="E377" s="31"/>
      <c r="F377" s="31"/>
      <c r="G377" s="31"/>
    </row>
    <row r="378" spans="1:7">
      <c r="A378" s="38" t="s">
        <v>2405</v>
      </c>
      <c r="B378" s="39">
        <v>10018589</v>
      </c>
      <c r="C378" s="38" t="s">
        <v>725</v>
      </c>
      <c r="D378" s="40" t="s">
        <v>2406</v>
      </c>
      <c r="E378" s="31"/>
      <c r="F378" s="31"/>
      <c r="G378" s="31"/>
    </row>
    <row r="379" spans="1:7">
      <c r="A379" s="38" t="s">
        <v>2407</v>
      </c>
      <c r="B379" s="39">
        <v>23391469</v>
      </c>
      <c r="C379" s="38" t="s">
        <v>725</v>
      </c>
      <c r="D379" s="40" t="s">
        <v>2408</v>
      </c>
      <c r="E379" s="31"/>
      <c r="F379" s="31"/>
      <c r="G379" s="31"/>
    </row>
    <row r="380" spans="1:7">
      <c r="A380" s="38" t="s">
        <v>159</v>
      </c>
      <c r="B380" s="39">
        <v>10071307</v>
      </c>
      <c r="C380" s="38" t="s">
        <v>725</v>
      </c>
      <c r="D380" s="40" t="s">
        <v>2409</v>
      </c>
      <c r="E380" s="31"/>
      <c r="F380" s="31"/>
      <c r="G380" s="31"/>
    </row>
    <row r="381" spans="1:7">
      <c r="A381" s="38" t="s">
        <v>869</v>
      </c>
      <c r="B381" s="39">
        <v>10173665</v>
      </c>
      <c r="C381" s="38" t="s">
        <v>725</v>
      </c>
      <c r="D381" s="40" t="s">
        <v>2410</v>
      </c>
      <c r="E381" s="31"/>
      <c r="F381" s="31"/>
      <c r="G381" s="31"/>
    </row>
    <row r="382" spans="1:7">
      <c r="A382" s="38" t="s">
        <v>1672</v>
      </c>
      <c r="B382" s="39">
        <v>10132938</v>
      </c>
      <c r="C382" s="38" t="s">
        <v>725</v>
      </c>
      <c r="D382" s="40" t="s">
        <v>2411</v>
      </c>
      <c r="E382" s="31"/>
      <c r="F382" s="31"/>
      <c r="G382" s="31"/>
    </row>
    <row r="383" spans="1:7">
      <c r="A383" s="38" t="s">
        <v>427</v>
      </c>
      <c r="B383" s="39">
        <v>10189418</v>
      </c>
      <c r="C383" s="38" t="s">
        <v>725</v>
      </c>
      <c r="D383" s="40" t="s">
        <v>2412</v>
      </c>
      <c r="E383" s="31"/>
      <c r="F383" s="31"/>
      <c r="G383" s="31"/>
    </row>
    <row r="384" spans="1:7">
      <c r="A384" s="38" t="s">
        <v>769</v>
      </c>
      <c r="B384" s="39">
        <v>10194418</v>
      </c>
      <c r="C384" s="38" t="s">
        <v>725</v>
      </c>
      <c r="D384" s="40" t="s">
        <v>2413</v>
      </c>
      <c r="E384" s="31"/>
      <c r="F384" s="31"/>
      <c r="G384" s="31"/>
    </row>
    <row r="385" spans="1:7">
      <c r="A385" s="38" t="s">
        <v>770</v>
      </c>
      <c r="B385" s="39">
        <v>10184299</v>
      </c>
      <c r="C385" s="38" t="s">
        <v>725</v>
      </c>
      <c r="D385" s="40" t="s">
        <v>2414</v>
      </c>
      <c r="E385" s="31"/>
      <c r="F385" s="31"/>
      <c r="G385" s="31"/>
    </row>
    <row r="386" spans="1:7">
      <c r="A386" s="38" t="s">
        <v>255</v>
      </c>
      <c r="B386" s="39">
        <v>10194419</v>
      </c>
      <c r="C386" s="38" t="s">
        <v>725</v>
      </c>
      <c r="D386" s="40" t="s">
        <v>2415</v>
      </c>
      <c r="E386" s="31"/>
      <c r="F386" s="31"/>
      <c r="G386" s="31"/>
    </row>
    <row r="387" spans="1:7">
      <c r="A387" s="38" t="s">
        <v>875</v>
      </c>
      <c r="B387" s="39">
        <v>40040507</v>
      </c>
      <c r="C387" s="38" t="s">
        <v>725</v>
      </c>
      <c r="D387" s="40" t="s">
        <v>2416</v>
      </c>
      <c r="E387" s="31"/>
      <c r="F387" s="31"/>
      <c r="G387" s="31"/>
    </row>
    <row r="388" spans="1:7">
      <c r="A388" s="38" t="s">
        <v>2417</v>
      </c>
      <c r="B388" s="39">
        <v>10150247</v>
      </c>
      <c r="C388" s="38" t="s">
        <v>725</v>
      </c>
      <c r="D388" s="40" t="s">
        <v>2418</v>
      </c>
      <c r="E388" s="31"/>
      <c r="F388" s="31"/>
      <c r="G388" s="31"/>
    </row>
    <row r="389" spans="1:7">
      <c r="A389" s="38" t="s">
        <v>1203</v>
      </c>
      <c r="B389" s="39">
        <v>10119613</v>
      </c>
      <c r="C389" s="38" t="s">
        <v>725</v>
      </c>
      <c r="D389" s="40" t="s">
        <v>2419</v>
      </c>
      <c r="E389" s="31"/>
      <c r="F389" s="31"/>
      <c r="G389" s="31"/>
    </row>
    <row r="390" spans="1:7">
      <c r="A390" s="38" t="s">
        <v>2420</v>
      </c>
      <c r="B390" s="39">
        <v>25793599</v>
      </c>
      <c r="C390" s="38" t="s">
        <v>725</v>
      </c>
      <c r="D390" s="40" t="s">
        <v>2421</v>
      </c>
      <c r="E390" s="31"/>
      <c r="F390" s="31"/>
      <c r="G390" s="31"/>
    </row>
    <row r="391" spans="1:7">
      <c r="A391" s="38" t="s">
        <v>2422</v>
      </c>
      <c r="B391" s="39">
        <v>22175835</v>
      </c>
      <c r="C391" s="38" t="s">
        <v>725</v>
      </c>
      <c r="D391" s="40" t="s">
        <v>2423</v>
      </c>
      <c r="E391" s="31"/>
      <c r="F391" s="31"/>
      <c r="G391" s="31"/>
    </row>
    <row r="392" spans="1:7">
      <c r="A392" s="38" t="s">
        <v>450</v>
      </c>
      <c r="B392" s="39">
        <v>10212006</v>
      </c>
      <c r="C392" s="38" t="s">
        <v>725</v>
      </c>
      <c r="D392" s="40" t="s">
        <v>2424</v>
      </c>
      <c r="E392" s="31"/>
      <c r="F392" s="31"/>
      <c r="G392" s="31"/>
    </row>
    <row r="393" spans="1:7">
      <c r="A393" s="38" t="s">
        <v>1060</v>
      </c>
      <c r="B393" s="39">
        <v>23054721</v>
      </c>
      <c r="C393" s="38" t="s">
        <v>725</v>
      </c>
      <c r="D393" s="40" t="s">
        <v>2425</v>
      </c>
      <c r="E393" s="31"/>
      <c r="F393" s="31"/>
      <c r="G393" s="31"/>
    </row>
    <row r="394" spans="1:7">
      <c r="A394" s="38" t="s">
        <v>2426</v>
      </c>
      <c r="B394" s="39">
        <v>10122085</v>
      </c>
      <c r="C394" s="38" t="s">
        <v>725</v>
      </c>
      <c r="D394" s="40" t="s">
        <v>2427</v>
      </c>
      <c r="E394" s="31"/>
      <c r="F394" s="31"/>
      <c r="G394" s="31"/>
    </row>
    <row r="395" spans="1:7">
      <c r="A395" s="38" t="s">
        <v>2428</v>
      </c>
      <c r="B395" s="39">
        <v>26114369</v>
      </c>
      <c r="C395" s="38" t="s">
        <v>725</v>
      </c>
      <c r="D395" s="40" t="s">
        <v>2429</v>
      </c>
      <c r="E395" s="31"/>
      <c r="F395" s="31"/>
      <c r="G395" s="31"/>
    </row>
    <row r="396" spans="1:7">
      <c r="A396" s="38" t="s">
        <v>2430</v>
      </c>
      <c r="B396" s="39">
        <v>27282540</v>
      </c>
      <c r="C396" s="38" t="s">
        <v>725</v>
      </c>
      <c r="D396" s="40" t="s">
        <v>2431</v>
      </c>
      <c r="E396" s="31"/>
      <c r="F396" s="31"/>
      <c r="G396" s="31"/>
    </row>
    <row r="397" spans="1:7">
      <c r="A397" s="38" t="s">
        <v>2432</v>
      </c>
      <c r="B397" s="39">
        <v>10200692</v>
      </c>
      <c r="C397" s="38" t="s">
        <v>725</v>
      </c>
      <c r="D397" s="40" t="s">
        <v>2433</v>
      </c>
      <c r="E397" s="31"/>
      <c r="F397" s="31"/>
      <c r="G397" s="31"/>
    </row>
    <row r="398" spans="1:7">
      <c r="A398" s="38" t="s">
        <v>2434</v>
      </c>
      <c r="B398" s="39">
        <v>10200190</v>
      </c>
      <c r="C398" s="38" t="s">
        <v>725</v>
      </c>
      <c r="D398" s="40" t="s">
        <v>2435</v>
      </c>
      <c r="E398" s="31"/>
      <c r="F398" s="31"/>
      <c r="G398" s="31"/>
    </row>
    <row r="399" spans="1:7">
      <c r="A399" s="38" t="s">
        <v>2436</v>
      </c>
      <c r="B399" s="39">
        <v>10169485</v>
      </c>
      <c r="C399" s="38" t="s">
        <v>725</v>
      </c>
      <c r="D399" s="40" t="s">
        <v>2437</v>
      </c>
      <c r="E399" s="31"/>
      <c r="F399" s="31"/>
      <c r="G399" s="31"/>
    </row>
    <row r="400" spans="1:7">
      <c r="A400" s="38" t="s">
        <v>292</v>
      </c>
      <c r="B400" s="39">
        <v>10120421</v>
      </c>
      <c r="C400" s="38" t="s">
        <v>725</v>
      </c>
      <c r="D400" s="40" t="s">
        <v>2438</v>
      </c>
      <c r="E400" s="31"/>
      <c r="F400" s="31"/>
      <c r="G400" s="31"/>
    </row>
    <row r="401" spans="1:7">
      <c r="A401" s="38" t="s">
        <v>2439</v>
      </c>
      <c r="B401" s="39">
        <v>10124069</v>
      </c>
      <c r="C401" s="38" t="s">
        <v>725</v>
      </c>
      <c r="D401" s="40" t="s">
        <v>2440</v>
      </c>
      <c r="E401" s="31"/>
      <c r="F401" s="31"/>
      <c r="G401" s="31"/>
    </row>
    <row r="402" spans="1:7">
      <c r="A402" s="38" t="s">
        <v>2441</v>
      </c>
      <c r="B402" s="39">
        <v>21555359</v>
      </c>
      <c r="C402" s="38" t="s">
        <v>725</v>
      </c>
      <c r="D402" s="40" t="s">
        <v>2442</v>
      </c>
      <c r="E402" s="31"/>
      <c r="F402" s="31"/>
      <c r="G402" s="31"/>
    </row>
    <row r="403" spans="1:7">
      <c r="A403" s="38" t="s">
        <v>2443</v>
      </c>
      <c r="B403" s="39">
        <v>27503156</v>
      </c>
      <c r="C403" s="38" t="s">
        <v>725</v>
      </c>
      <c r="D403" s="40" t="s">
        <v>2444</v>
      </c>
      <c r="E403" s="31"/>
      <c r="F403" s="31"/>
      <c r="G403" s="31"/>
    </row>
    <row r="404" spans="1:7">
      <c r="A404" s="38" t="s">
        <v>2445</v>
      </c>
      <c r="B404" s="39">
        <v>23047024</v>
      </c>
      <c r="C404" s="38" t="s">
        <v>725</v>
      </c>
      <c r="D404" s="40" t="s">
        <v>2446</v>
      </c>
      <c r="E404" s="31"/>
      <c r="F404" s="31"/>
      <c r="G404" s="31"/>
    </row>
    <row r="405" spans="1:7">
      <c r="A405" s="38" t="s">
        <v>2447</v>
      </c>
      <c r="B405" s="39">
        <v>22218631</v>
      </c>
      <c r="C405" s="38" t="s">
        <v>725</v>
      </c>
      <c r="D405" s="40" t="s">
        <v>2448</v>
      </c>
      <c r="E405" s="31"/>
      <c r="F405" s="31"/>
      <c r="G405" s="31"/>
    </row>
    <row r="406" spans="1:7">
      <c r="A406" s="38" t="s">
        <v>2449</v>
      </c>
      <c r="B406" s="39">
        <v>25927463</v>
      </c>
      <c r="C406" s="38" t="s">
        <v>725</v>
      </c>
      <c r="D406" s="40" t="s">
        <v>2450</v>
      </c>
      <c r="E406" s="31"/>
      <c r="F406" s="31"/>
      <c r="G406" s="31"/>
    </row>
    <row r="407" spans="1:7">
      <c r="A407" s="38" t="s">
        <v>2451</v>
      </c>
      <c r="B407" s="39">
        <v>24449363</v>
      </c>
      <c r="C407" s="38" t="s">
        <v>725</v>
      </c>
      <c r="D407" s="40" t="s">
        <v>2452</v>
      </c>
      <c r="E407" s="31"/>
      <c r="F407" s="31"/>
      <c r="G407" s="31"/>
    </row>
    <row r="408" spans="1:7">
      <c r="A408" s="38" t="s">
        <v>2453</v>
      </c>
      <c r="B408" s="39">
        <v>25863457</v>
      </c>
      <c r="C408" s="38" t="s">
        <v>725</v>
      </c>
      <c r="D408" s="40" t="s">
        <v>2454</v>
      </c>
      <c r="E408" s="31"/>
      <c r="F408" s="31"/>
      <c r="G408" s="31"/>
    </row>
    <row r="409" spans="1:7">
      <c r="A409" s="38" t="s">
        <v>2455</v>
      </c>
      <c r="B409" s="39">
        <v>24622715</v>
      </c>
      <c r="C409" s="38" t="s">
        <v>725</v>
      </c>
      <c r="D409" s="40" t="s">
        <v>2456</v>
      </c>
      <c r="E409" s="31"/>
      <c r="F409" s="31"/>
      <c r="G409" s="31"/>
    </row>
    <row r="410" spans="1:7">
      <c r="A410" s="38" t="s">
        <v>1577</v>
      </c>
      <c r="B410" s="39" t="s">
        <v>2457</v>
      </c>
      <c r="C410" s="40" t="s">
        <v>725</v>
      </c>
      <c r="D410" s="40" t="s">
        <v>2458</v>
      </c>
      <c r="E410" s="31"/>
      <c r="F410" s="31"/>
      <c r="G410" s="31"/>
    </row>
    <row r="411" spans="1:7">
      <c r="A411" s="38" t="s">
        <v>787</v>
      </c>
      <c r="B411" s="39">
        <v>10132704</v>
      </c>
      <c r="C411" s="38" t="s">
        <v>1169</v>
      </c>
      <c r="D411" s="40" t="s">
        <v>2459</v>
      </c>
      <c r="E411" s="31"/>
      <c r="F411" s="31"/>
      <c r="G411" s="31"/>
    </row>
    <row r="412" spans="1:7">
      <c r="A412" s="38" t="s">
        <v>548</v>
      </c>
      <c r="B412" s="39">
        <v>22275414</v>
      </c>
      <c r="C412" s="38" t="s">
        <v>1169</v>
      </c>
      <c r="D412" s="40" t="s">
        <v>2460</v>
      </c>
      <c r="E412" s="31"/>
      <c r="F412" s="31"/>
      <c r="G412" s="31"/>
    </row>
    <row r="413" spans="1:7">
      <c r="A413" s="38" t="s">
        <v>168</v>
      </c>
      <c r="B413" s="39">
        <v>10132703</v>
      </c>
      <c r="C413" s="38" t="s">
        <v>1169</v>
      </c>
      <c r="D413" s="40" t="s">
        <v>2461</v>
      </c>
      <c r="E413" s="31"/>
      <c r="F413" s="31"/>
      <c r="G413" s="31"/>
    </row>
    <row r="414" spans="1:7">
      <c r="A414" s="38" t="s">
        <v>2462</v>
      </c>
      <c r="B414" s="39">
        <v>24391497</v>
      </c>
      <c r="C414" s="38" t="s">
        <v>1169</v>
      </c>
      <c r="D414" s="40" t="s">
        <v>2463</v>
      </c>
      <c r="E414" s="31"/>
      <c r="F414" s="31"/>
      <c r="G414" s="31"/>
    </row>
    <row r="415" spans="1:7">
      <c r="A415" s="38" t="s">
        <v>744</v>
      </c>
      <c r="B415" s="39">
        <v>25013798</v>
      </c>
      <c r="C415" s="38" t="s">
        <v>1169</v>
      </c>
      <c r="D415" s="40" t="s">
        <v>2464</v>
      </c>
      <c r="E415" s="31"/>
      <c r="F415" s="31"/>
      <c r="G415" s="31"/>
    </row>
    <row r="416" spans="1:7">
      <c r="A416" s="38" t="s">
        <v>641</v>
      </c>
      <c r="B416" s="39">
        <v>29034404</v>
      </c>
      <c r="C416" s="38" t="s">
        <v>1169</v>
      </c>
      <c r="D416" s="40" t="s">
        <v>2465</v>
      </c>
      <c r="E416" s="31"/>
      <c r="F416" s="31"/>
      <c r="G416" s="31"/>
    </row>
    <row r="417" spans="1:7">
      <c r="A417" s="38" t="s">
        <v>2466</v>
      </c>
      <c r="B417" s="39">
        <v>25515513</v>
      </c>
      <c r="C417" s="38" t="s">
        <v>1169</v>
      </c>
      <c r="D417" s="40" t="s">
        <v>2467</v>
      </c>
      <c r="E417" s="31"/>
      <c r="F417" s="31"/>
      <c r="G417" s="31"/>
    </row>
    <row r="418" spans="1:7">
      <c r="A418" s="38" t="s">
        <v>82</v>
      </c>
      <c r="B418" s="39">
        <v>25797705</v>
      </c>
      <c r="C418" s="38" t="s">
        <v>1169</v>
      </c>
      <c r="D418" s="40" t="s">
        <v>2468</v>
      </c>
      <c r="E418" s="31"/>
      <c r="F418" s="31"/>
      <c r="G418" s="31"/>
    </row>
    <row r="419" spans="1:7">
      <c r="A419" s="38" t="s">
        <v>847</v>
      </c>
      <c r="B419" s="39">
        <v>29719482</v>
      </c>
      <c r="C419" s="38" t="s">
        <v>1169</v>
      </c>
      <c r="D419" s="40" t="s">
        <v>2469</v>
      </c>
      <c r="E419" s="31"/>
      <c r="F419" s="31"/>
      <c r="G419" s="31"/>
    </row>
    <row r="420" spans="1:7">
      <c r="A420" s="38" t="s">
        <v>745</v>
      </c>
      <c r="B420" s="39">
        <v>40042686</v>
      </c>
      <c r="C420" s="38" t="s">
        <v>1169</v>
      </c>
      <c r="D420" s="40" t="s">
        <v>2470</v>
      </c>
      <c r="E420" s="31"/>
      <c r="F420" s="31"/>
      <c r="G420" s="31"/>
    </row>
    <row r="421" spans="1:7">
      <c r="A421" s="38" t="s">
        <v>2471</v>
      </c>
      <c r="B421" s="39">
        <v>29221484</v>
      </c>
      <c r="C421" s="38" t="s">
        <v>1169</v>
      </c>
      <c r="D421" s="40" t="s">
        <v>2472</v>
      </c>
      <c r="E421" s="31"/>
      <c r="F421" s="31"/>
      <c r="G421" s="31"/>
    </row>
    <row r="422" spans="1:7">
      <c r="A422" s="38" t="s">
        <v>83</v>
      </c>
      <c r="B422" s="39">
        <v>10141810</v>
      </c>
      <c r="C422" s="38" t="s">
        <v>1169</v>
      </c>
      <c r="D422" s="40" t="s">
        <v>2473</v>
      </c>
      <c r="E422" s="31"/>
      <c r="F422" s="31"/>
      <c r="G422" s="31"/>
    </row>
    <row r="423" spans="1:7">
      <c r="A423" s="38" t="s">
        <v>1151</v>
      </c>
      <c r="B423" s="39">
        <v>10173659</v>
      </c>
      <c r="C423" s="38" t="s">
        <v>1169</v>
      </c>
      <c r="D423" s="40" t="s">
        <v>2474</v>
      </c>
      <c r="E423" s="31"/>
      <c r="F423" s="31"/>
      <c r="G423" s="31"/>
    </row>
    <row r="424" spans="1:7">
      <c r="A424" s="38" t="s">
        <v>1102</v>
      </c>
      <c r="B424" s="39">
        <v>10184321</v>
      </c>
      <c r="C424" s="38" t="s">
        <v>1169</v>
      </c>
      <c r="D424" s="40" t="s">
        <v>2475</v>
      </c>
      <c r="E424" s="31"/>
      <c r="F424" s="31"/>
      <c r="G424" s="31"/>
    </row>
    <row r="425" spans="1:7">
      <c r="A425" s="38" t="s">
        <v>342</v>
      </c>
      <c r="B425" s="39">
        <v>10194592</v>
      </c>
      <c r="C425" s="38" t="s">
        <v>1169</v>
      </c>
      <c r="D425" s="40" t="s">
        <v>2476</v>
      </c>
      <c r="E425" s="31"/>
      <c r="F425" s="31"/>
      <c r="G425" s="31"/>
    </row>
    <row r="426" spans="1:7">
      <c r="A426" s="38" t="s">
        <v>1438</v>
      </c>
      <c r="B426" s="39">
        <v>10141446</v>
      </c>
      <c r="C426" s="38" t="s">
        <v>1169</v>
      </c>
      <c r="D426" s="40" t="s">
        <v>2477</v>
      </c>
      <c r="E426" s="31"/>
      <c r="F426" s="31"/>
      <c r="G426" s="31"/>
    </row>
    <row r="427" spans="1:7">
      <c r="A427" s="38" t="s">
        <v>1150</v>
      </c>
      <c r="B427" s="39">
        <v>10164822</v>
      </c>
      <c r="C427" s="38" t="s">
        <v>1169</v>
      </c>
      <c r="D427" s="40" t="s">
        <v>2478</v>
      </c>
      <c r="E427" s="31"/>
      <c r="F427" s="31"/>
      <c r="G427" s="31"/>
    </row>
    <row r="428" spans="1:7">
      <c r="A428" s="38" t="s">
        <v>155</v>
      </c>
      <c r="B428" s="39">
        <v>40043026</v>
      </c>
      <c r="C428" s="38" t="s">
        <v>1169</v>
      </c>
      <c r="D428" s="40" t="s">
        <v>2479</v>
      </c>
      <c r="E428" s="31"/>
      <c r="F428" s="31"/>
      <c r="G428" s="31"/>
    </row>
    <row r="429" spans="1:7">
      <c r="A429" s="38" t="s">
        <v>1266</v>
      </c>
      <c r="B429" s="39">
        <v>10127336</v>
      </c>
      <c r="C429" s="38" t="s">
        <v>1169</v>
      </c>
      <c r="D429" s="40" t="s">
        <v>2480</v>
      </c>
      <c r="E429" s="31"/>
      <c r="F429" s="31"/>
      <c r="G429" s="31"/>
    </row>
    <row r="430" spans="1:7">
      <c r="A430" s="38" t="s">
        <v>637</v>
      </c>
      <c r="B430" s="39">
        <v>10141439</v>
      </c>
      <c r="C430" s="38" t="s">
        <v>1169</v>
      </c>
      <c r="D430" s="40" t="s">
        <v>2481</v>
      </c>
      <c r="E430" s="31"/>
      <c r="F430" s="31"/>
      <c r="G430" s="31"/>
    </row>
    <row r="431" spans="1:7">
      <c r="A431" s="38" t="s">
        <v>2482</v>
      </c>
      <c r="B431" s="39">
        <v>10083699</v>
      </c>
      <c r="C431" s="38" t="s">
        <v>1169</v>
      </c>
      <c r="D431" s="40" t="s">
        <v>2483</v>
      </c>
      <c r="E431" s="31"/>
      <c r="F431" s="31"/>
      <c r="G431" s="31"/>
    </row>
    <row r="432" spans="1:7">
      <c r="A432" s="38" t="s">
        <v>80</v>
      </c>
      <c r="B432" s="39">
        <v>10122995</v>
      </c>
      <c r="C432" s="38" t="s">
        <v>1169</v>
      </c>
      <c r="D432" s="40" t="s">
        <v>2484</v>
      </c>
      <c r="E432" s="31"/>
      <c r="F432" s="31"/>
      <c r="G432" s="31"/>
    </row>
    <row r="433" spans="1:7">
      <c r="A433" s="38" t="s">
        <v>876</v>
      </c>
      <c r="B433" s="39">
        <v>26593178</v>
      </c>
      <c r="C433" s="38" t="s">
        <v>1169</v>
      </c>
      <c r="D433" s="40" t="s">
        <v>2485</v>
      </c>
      <c r="E433" s="31"/>
      <c r="F433" s="31"/>
      <c r="G433" s="31"/>
    </row>
    <row r="434" spans="1:7">
      <c r="A434" s="38" t="s">
        <v>796</v>
      </c>
      <c r="B434" s="39">
        <v>10190810</v>
      </c>
      <c r="C434" s="38" t="s">
        <v>1169</v>
      </c>
      <c r="D434" s="40" t="s">
        <v>2486</v>
      </c>
      <c r="E434" s="31"/>
      <c r="F434" s="31"/>
      <c r="G434" s="31"/>
    </row>
    <row r="435" spans="1:7">
      <c r="A435" s="38" t="s">
        <v>1103</v>
      </c>
      <c r="B435" s="39">
        <v>23861066</v>
      </c>
      <c r="C435" s="38" t="s">
        <v>1169</v>
      </c>
      <c r="D435" s="40" t="s">
        <v>2487</v>
      </c>
      <c r="E435" s="31"/>
      <c r="F435" s="31"/>
      <c r="G435" s="31"/>
    </row>
    <row r="436" spans="1:7">
      <c r="A436" s="38" t="s">
        <v>2488</v>
      </c>
      <c r="B436" s="39">
        <v>10215859</v>
      </c>
      <c r="C436" s="38" t="s">
        <v>1169</v>
      </c>
      <c r="D436" s="40" t="s">
        <v>2489</v>
      </c>
      <c r="E436" s="31"/>
      <c r="F436" s="31"/>
      <c r="G436" s="31"/>
    </row>
    <row r="437" spans="1:7">
      <c r="A437" s="38" t="s">
        <v>2490</v>
      </c>
      <c r="B437" s="39">
        <v>10153451</v>
      </c>
      <c r="C437" s="38" t="s">
        <v>1169</v>
      </c>
      <c r="D437" s="40" t="s">
        <v>2491</v>
      </c>
      <c r="E437" s="31"/>
      <c r="F437" s="31"/>
      <c r="G437" s="31"/>
    </row>
    <row r="438" spans="1:7">
      <c r="A438" s="38" t="s">
        <v>2492</v>
      </c>
      <c r="B438" s="39">
        <v>10184324</v>
      </c>
      <c r="C438" s="40" t="s">
        <v>2493</v>
      </c>
      <c r="D438" s="40" t="s">
        <v>2494</v>
      </c>
      <c r="E438" s="31"/>
      <c r="F438" s="31"/>
      <c r="G438" s="31"/>
    </row>
    <row r="439" spans="1:7">
      <c r="A439" s="38" t="s">
        <v>1413</v>
      </c>
      <c r="B439" s="39">
        <v>10101645</v>
      </c>
      <c r="C439" s="40" t="s">
        <v>2493</v>
      </c>
      <c r="D439" s="40" t="s">
        <v>2495</v>
      </c>
      <c r="E439" s="31"/>
      <c r="F439" s="31"/>
      <c r="G439" s="31"/>
    </row>
    <row r="440" spans="1:7">
      <c r="A440" s="38" t="s">
        <v>2496</v>
      </c>
      <c r="B440" s="39">
        <v>10029025</v>
      </c>
      <c r="C440" s="40" t="s">
        <v>2493</v>
      </c>
      <c r="D440" s="40" t="s">
        <v>2497</v>
      </c>
      <c r="E440" s="31"/>
      <c r="F440" s="31"/>
      <c r="G440" s="31"/>
    </row>
    <row r="441" spans="1:7">
      <c r="A441" s="38" t="s">
        <v>2498</v>
      </c>
      <c r="B441" s="39">
        <v>24045998</v>
      </c>
      <c r="C441" s="40" t="s">
        <v>2493</v>
      </c>
      <c r="D441" s="40" t="s">
        <v>2499</v>
      </c>
      <c r="E441" s="31"/>
      <c r="F441" s="31"/>
      <c r="G441" s="31"/>
    </row>
    <row r="442" spans="1:7">
      <c r="A442" s="38" t="s">
        <v>2500</v>
      </c>
      <c r="B442" s="39">
        <v>21012495</v>
      </c>
      <c r="C442" s="40" t="s">
        <v>2493</v>
      </c>
      <c r="D442" s="40" t="s">
        <v>2501</v>
      </c>
      <c r="E442" s="31"/>
      <c r="F442" s="31"/>
      <c r="G442" s="31"/>
    </row>
    <row r="443" spans="1:7">
      <c r="A443" s="38" t="s">
        <v>2502</v>
      </c>
      <c r="B443" s="39">
        <v>27765266</v>
      </c>
      <c r="C443" s="40" t="s">
        <v>2493</v>
      </c>
      <c r="D443" s="40" t="s">
        <v>2503</v>
      </c>
      <c r="E443" s="31"/>
      <c r="F443" s="31"/>
      <c r="G443" s="31"/>
    </row>
    <row r="444" spans="1:7">
      <c r="A444" s="38" t="s">
        <v>2504</v>
      </c>
      <c r="B444" s="39">
        <v>22338130</v>
      </c>
      <c r="C444" s="40" t="s">
        <v>2493</v>
      </c>
      <c r="D444" s="40" t="s">
        <v>2505</v>
      </c>
      <c r="E444" s="31"/>
      <c r="F444" s="31"/>
      <c r="G444" s="31"/>
    </row>
    <row r="445" spans="1:7">
      <c r="A445" s="38" t="s">
        <v>2506</v>
      </c>
      <c r="B445" s="39">
        <v>29112111</v>
      </c>
      <c r="C445" s="40" t="s">
        <v>2493</v>
      </c>
      <c r="D445" s="40" t="s">
        <v>2507</v>
      </c>
      <c r="E445" s="31"/>
      <c r="F445" s="31"/>
      <c r="G445" s="31"/>
    </row>
    <row r="446" spans="1:7">
      <c r="A446" s="38" t="s">
        <v>2508</v>
      </c>
      <c r="B446" s="39">
        <v>20263184</v>
      </c>
      <c r="C446" s="40" t="s">
        <v>2493</v>
      </c>
      <c r="D446" s="40" t="s">
        <v>2509</v>
      </c>
      <c r="E446" s="31"/>
      <c r="F446" s="31"/>
      <c r="G446" s="31"/>
    </row>
    <row r="447" spans="1:7">
      <c r="A447" s="38" t="s">
        <v>2510</v>
      </c>
      <c r="B447" s="39">
        <v>24475887</v>
      </c>
      <c r="C447" s="40" t="s">
        <v>2493</v>
      </c>
      <c r="D447" s="40" t="s">
        <v>2511</v>
      </c>
      <c r="E447" s="31"/>
      <c r="F447" s="31"/>
      <c r="G447" s="31"/>
    </row>
    <row r="448" spans="1:7">
      <c r="A448" s="38" t="s">
        <v>2512</v>
      </c>
      <c r="B448" s="39">
        <v>24716914</v>
      </c>
      <c r="C448" s="40" t="s">
        <v>2493</v>
      </c>
      <c r="D448" s="40" t="s">
        <v>2513</v>
      </c>
      <c r="E448" s="31"/>
      <c r="F448" s="31"/>
      <c r="G448" s="31"/>
    </row>
    <row r="449" spans="1:7">
      <c r="A449" s="38" t="s">
        <v>2514</v>
      </c>
      <c r="B449" s="39">
        <v>23009793</v>
      </c>
      <c r="C449" s="38" t="s">
        <v>2515</v>
      </c>
      <c r="D449" s="40" t="s">
        <v>2516</v>
      </c>
      <c r="E449" s="31"/>
      <c r="F449" s="31"/>
      <c r="G449" s="31"/>
    </row>
    <row r="450" spans="1:7">
      <c r="A450" s="38" t="s">
        <v>2517</v>
      </c>
      <c r="B450" s="39">
        <v>40009958</v>
      </c>
      <c r="C450" s="38" t="s">
        <v>2515</v>
      </c>
      <c r="D450" s="40" t="s">
        <v>2518</v>
      </c>
      <c r="E450" s="31"/>
      <c r="F450" s="31"/>
      <c r="G450" s="31"/>
    </row>
    <row r="451" spans="1:7">
      <c r="A451" s="38" t="s">
        <v>2519</v>
      </c>
      <c r="B451" s="39">
        <v>10154522</v>
      </c>
      <c r="C451" s="38" t="s">
        <v>2515</v>
      </c>
      <c r="D451" s="40" t="s">
        <v>2520</v>
      </c>
      <c r="E451" s="31"/>
      <c r="F451" s="31"/>
      <c r="G451" s="31"/>
    </row>
    <row r="452" spans="1:7">
      <c r="A452" s="38" t="s">
        <v>2521</v>
      </c>
      <c r="B452" s="39">
        <v>24390431</v>
      </c>
      <c r="C452" s="38" t="s">
        <v>2515</v>
      </c>
      <c r="D452" s="40" t="s">
        <v>2522</v>
      </c>
      <c r="E452" s="31"/>
      <c r="F452" s="31"/>
      <c r="G452" s="31"/>
    </row>
    <row r="453" spans="1:7">
      <c r="A453" s="38" t="s">
        <v>351</v>
      </c>
      <c r="B453" s="39">
        <v>10159365</v>
      </c>
      <c r="C453" s="38" t="s">
        <v>2515</v>
      </c>
      <c r="D453" s="40" t="s">
        <v>2523</v>
      </c>
      <c r="E453" s="31"/>
      <c r="F453" s="31"/>
      <c r="G453" s="31"/>
    </row>
    <row r="454" spans="1:7">
      <c r="A454" s="38" t="s">
        <v>2524</v>
      </c>
      <c r="B454" s="39">
        <v>24382897</v>
      </c>
      <c r="C454" s="38" t="s">
        <v>2515</v>
      </c>
      <c r="D454" s="40" t="s">
        <v>2525</v>
      </c>
      <c r="E454" s="31"/>
      <c r="F454" s="31"/>
      <c r="G454" s="31"/>
    </row>
    <row r="455" spans="1:7">
      <c r="A455" s="38" t="s">
        <v>2526</v>
      </c>
      <c r="B455" s="39">
        <v>21548018</v>
      </c>
      <c r="C455" s="38" t="s">
        <v>2515</v>
      </c>
      <c r="D455" s="40" t="s">
        <v>2527</v>
      </c>
      <c r="E455" s="31"/>
      <c r="F455" s="31"/>
      <c r="G455" s="31"/>
    </row>
    <row r="456" spans="1:7">
      <c r="A456" s="38" t="s">
        <v>2528</v>
      </c>
      <c r="B456" s="39">
        <v>10164898</v>
      </c>
      <c r="C456" s="38" t="s">
        <v>2515</v>
      </c>
      <c r="D456" s="40" t="s">
        <v>2529</v>
      </c>
      <c r="E456" s="31"/>
      <c r="F456" s="31"/>
      <c r="G456" s="31"/>
    </row>
    <row r="457" spans="1:7">
      <c r="A457" s="38" t="s">
        <v>2530</v>
      </c>
      <c r="B457" s="39" t="s">
        <v>2367</v>
      </c>
      <c r="C457" s="38" t="s">
        <v>2515</v>
      </c>
      <c r="D457" s="40" t="s">
        <v>2531</v>
      </c>
      <c r="E457" s="31"/>
      <c r="F457" s="31"/>
      <c r="G457" s="31"/>
    </row>
    <row r="458" spans="1:7">
      <c r="A458" s="38" t="s">
        <v>2532</v>
      </c>
      <c r="B458" s="39">
        <v>10211419</v>
      </c>
      <c r="C458" s="38" t="s">
        <v>2515</v>
      </c>
      <c r="D458" s="40" t="s">
        <v>2533</v>
      </c>
      <c r="E458" s="31"/>
      <c r="F458" s="31"/>
      <c r="G458" s="31"/>
    </row>
    <row r="459" spans="1:7">
      <c r="A459" s="38" t="s">
        <v>2534</v>
      </c>
      <c r="B459" s="39">
        <v>26221408</v>
      </c>
      <c r="C459" s="38" t="s">
        <v>2515</v>
      </c>
      <c r="D459" s="40" t="s">
        <v>2535</v>
      </c>
      <c r="E459" s="31"/>
      <c r="F459" s="31"/>
      <c r="G459" s="31"/>
    </row>
    <row r="460" spans="1:7">
      <c r="A460" s="38" t="s">
        <v>2536</v>
      </c>
      <c r="B460" s="39">
        <v>10190999</v>
      </c>
      <c r="C460" s="38" t="s">
        <v>2515</v>
      </c>
      <c r="D460" s="40" t="s">
        <v>2537</v>
      </c>
      <c r="E460" s="31"/>
      <c r="F460" s="31"/>
      <c r="G460" s="31"/>
    </row>
    <row r="461" spans="1:7">
      <c r="A461" s="38" t="s">
        <v>2538</v>
      </c>
      <c r="B461" s="39">
        <v>10164636</v>
      </c>
      <c r="C461" s="38" t="s">
        <v>2515</v>
      </c>
      <c r="D461" s="40" t="s">
        <v>2539</v>
      </c>
      <c r="E461" s="31"/>
      <c r="F461" s="31"/>
      <c r="G461" s="31"/>
    </row>
    <row r="462" spans="1:7">
      <c r="A462" s="38" t="s">
        <v>2540</v>
      </c>
      <c r="B462" s="39">
        <v>27861389</v>
      </c>
      <c r="C462" s="38" t="s">
        <v>2515</v>
      </c>
      <c r="D462" s="40" t="s">
        <v>2541</v>
      </c>
      <c r="E462" s="31"/>
      <c r="F462" s="31"/>
      <c r="G462" s="31"/>
    </row>
    <row r="463" spans="1:7">
      <c r="A463" s="38" t="s">
        <v>2542</v>
      </c>
      <c r="B463" s="39">
        <v>10211534</v>
      </c>
      <c r="C463" s="38" t="s">
        <v>2515</v>
      </c>
      <c r="D463" s="40" t="s">
        <v>2543</v>
      </c>
      <c r="E463" s="31"/>
      <c r="F463" s="31"/>
      <c r="G463" s="31"/>
    </row>
    <row r="464" spans="1:7">
      <c r="A464" s="38" t="s">
        <v>2544</v>
      </c>
      <c r="B464" s="39">
        <v>10087519</v>
      </c>
      <c r="C464" s="38" t="s">
        <v>2515</v>
      </c>
      <c r="D464" s="40" t="s">
        <v>2545</v>
      </c>
      <c r="E464" s="31"/>
      <c r="F464" s="31"/>
      <c r="G464" s="31"/>
    </row>
    <row r="465" spans="1:7">
      <c r="A465" s="38" t="s">
        <v>2546</v>
      </c>
      <c r="B465" s="39">
        <v>23451445</v>
      </c>
      <c r="C465" s="38" t="s">
        <v>2515</v>
      </c>
      <c r="D465" s="40" t="s">
        <v>2547</v>
      </c>
      <c r="E465" s="31"/>
      <c r="F465" s="31"/>
      <c r="G465" s="31"/>
    </row>
    <row r="466" spans="1:7">
      <c r="A466" s="38" t="s">
        <v>2548</v>
      </c>
      <c r="B466" s="39">
        <v>10106983</v>
      </c>
      <c r="C466" s="38" t="s">
        <v>2515</v>
      </c>
      <c r="D466" s="40" t="s">
        <v>2549</v>
      </c>
      <c r="E466" s="31"/>
      <c r="F466" s="31"/>
      <c r="G466" s="31"/>
    </row>
    <row r="467" spans="1:7">
      <c r="A467" s="38" t="s">
        <v>2550</v>
      </c>
      <c r="B467" s="39">
        <v>27411529</v>
      </c>
      <c r="C467" s="38" t="s">
        <v>2515</v>
      </c>
      <c r="D467" s="40" t="s">
        <v>2551</v>
      </c>
      <c r="E467" s="31"/>
      <c r="F467" s="31"/>
      <c r="G467" s="31"/>
    </row>
    <row r="468" spans="1:7">
      <c r="A468" s="38" t="s">
        <v>2552</v>
      </c>
      <c r="B468" s="39">
        <v>10131240</v>
      </c>
      <c r="C468" s="38" t="s">
        <v>2515</v>
      </c>
      <c r="D468" s="40" t="s">
        <v>2553</v>
      </c>
      <c r="E468" s="31"/>
      <c r="F468" s="31"/>
      <c r="G468" s="31"/>
    </row>
    <row r="469" spans="1:7">
      <c r="A469" s="38" t="s">
        <v>2554</v>
      </c>
      <c r="B469" s="39">
        <v>27147058</v>
      </c>
      <c r="C469" s="38" t="s">
        <v>2515</v>
      </c>
      <c r="D469" s="40" t="s">
        <v>2555</v>
      </c>
      <c r="E469" s="31"/>
      <c r="F469" s="31"/>
      <c r="G469" s="31"/>
    </row>
    <row r="470" spans="1:7">
      <c r="A470" s="38" t="s">
        <v>2556</v>
      </c>
      <c r="B470" s="39">
        <v>27287933</v>
      </c>
      <c r="C470" s="38" t="s">
        <v>2515</v>
      </c>
      <c r="D470" s="40" t="s">
        <v>2557</v>
      </c>
      <c r="E470" s="31"/>
      <c r="F470" s="31"/>
      <c r="G470" s="31"/>
    </row>
    <row r="471" spans="1:7">
      <c r="A471" s="38" t="s">
        <v>2558</v>
      </c>
      <c r="B471" s="39">
        <v>10189224</v>
      </c>
      <c r="C471" s="38" t="s">
        <v>2515</v>
      </c>
      <c r="D471" s="40" t="s">
        <v>2559</v>
      </c>
      <c r="E471" s="31"/>
      <c r="F471" s="31"/>
      <c r="G471" s="31"/>
    </row>
    <row r="472" spans="1:7">
      <c r="A472" s="38" t="s">
        <v>2560</v>
      </c>
      <c r="B472" s="39">
        <v>26959741</v>
      </c>
      <c r="C472" s="38" t="s">
        <v>2515</v>
      </c>
      <c r="D472" s="40" t="s">
        <v>2561</v>
      </c>
      <c r="E472" s="31"/>
      <c r="F472" s="31"/>
      <c r="G472" s="31"/>
    </row>
    <row r="473" spans="1:7">
      <c r="A473" s="38" t="s">
        <v>2562</v>
      </c>
      <c r="B473" s="39" t="s">
        <v>2563</v>
      </c>
      <c r="C473" s="40" t="s">
        <v>2564</v>
      </c>
      <c r="D473" s="40" t="s">
        <v>2565</v>
      </c>
      <c r="E473" s="31"/>
      <c r="F473" s="31"/>
      <c r="G473" s="31"/>
    </row>
    <row r="474" spans="1:7">
      <c r="A474" s="38" t="s">
        <v>2566</v>
      </c>
      <c r="B474" s="39">
        <v>20515299</v>
      </c>
      <c r="C474" s="38" t="s">
        <v>1415</v>
      </c>
      <c r="D474" s="40" t="s">
        <v>2567</v>
      </c>
      <c r="E474" s="31"/>
      <c r="F474" s="31"/>
      <c r="G474" s="31"/>
    </row>
    <row r="475" spans="1:7">
      <c r="A475" s="38" t="s">
        <v>2568</v>
      </c>
      <c r="B475" s="39">
        <v>25926327</v>
      </c>
      <c r="C475" s="38" t="s">
        <v>1415</v>
      </c>
      <c r="D475" s="40" t="s">
        <v>2569</v>
      </c>
      <c r="E475" s="31"/>
      <c r="F475" s="31"/>
      <c r="G475" s="31"/>
    </row>
    <row r="476" spans="1:7">
      <c r="A476" s="38" t="s">
        <v>353</v>
      </c>
      <c r="B476" s="39">
        <v>21673831</v>
      </c>
      <c r="C476" s="38" t="s">
        <v>1415</v>
      </c>
      <c r="D476" s="40" t="s">
        <v>2570</v>
      </c>
      <c r="E476" s="31"/>
      <c r="F476" s="31"/>
      <c r="G476" s="31"/>
    </row>
    <row r="477" spans="1:7">
      <c r="A477" s="38" t="s">
        <v>982</v>
      </c>
      <c r="B477" s="39">
        <v>10150465</v>
      </c>
      <c r="C477" s="38" t="s">
        <v>1415</v>
      </c>
      <c r="D477" s="40" t="s">
        <v>2571</v>
      </c>
      <c r="E477" s="31"/>
      <c r="F477" s="31"/>
      <c r="G477" s="31"/>
    </row>
    <row r="478" spans="1:7">
      <c r="A478" s="38" t="s">
        <v>2572</v>
      </c>
      <c r="B478" s="39">
        <v>10168762</v>
      </c>
      <c r="C478" s="38" t="s">
        <v>1415</v>
      </c>
      <c r="D478" s="40" t="s">
        <v>2573</v>
      </c>
      <c r="E478" s="31"/>
      <c r="F478" s="31"/>
      <c r="G478" s="31"/>
    </row>
    <row r="479" spans="1:7">
      <c r="A479" s="38" t="s">
        <v>2574</v>
      </c>
      <c r="B479" s="39">
        <v>10111860</v>
      </c>
      <c r="C479" s="38" t="s">
        <v>1415</v>
      </c>
      <c r="D479" s="40" t="s">
        <v>2575</v>
      </c>
      <c r="E479" s="31"/>
      <c r="F479" s="31"/>
      <c r="G479" s="31"/>
    </row>
    <row r="480" spans="1:7">
      <c r="A480" s="38" t="s">
        <v>2576</v>
      </c>
      <c r="B480" s="39">
        <v>10207729</v>
      </c>
      <c r="C480" s="38" t="s">
        <v>1415</v>
      </c>
      <c r="D480" s="40" t="s">
        <v>2577</v>
      </c>
      <c r="E480" s="31"/>
      <c r="F480" s="31"/>
      <c r="G480" s="31"/>
    </row>
    <row r="481" spans="1:7">
      <c r="A481" s="38" t="s">
        <v>2578</v>
      </c>
      <c r="B481" s="39">
        <v>10172866</v>
      </c>
      <c r="C481" s="38" t="s">
        <v>1415</v>
      </c>
      <c r="D481" s="40" t="s">
        <v>2579</v>
      </c>
      <c r="E481" s="31"/>
      <c r="F481" s="31"/>
      <c r="G481" s="31"/>
    </row>
    <row r="482" spans="1:7">
      <c r="A482" s="38" t="s">
        <v>2580</v>
      </c>
      <c r="B482" s="39">
        <v>22931796</v>
      </c>
      <c r="C482" s="38" t="s">
        <v>1415</v>
      </c>
      <c r="D482" s="40" t="s">
        <v>2581</v>
      </c>
      <c r="E482" s="31"/>
      <c r="F482" s="31"/>
      <c r="G482" s="31"/>
    </row>
    <row r="483" spans="1:7">
      <c r="A483" s="38" t="s">
        <v>2582</v>
      </c>
      <c r="B483" s="39">
        <v>10194532</v>
      </c>
      <c r="C483" s="38" t="s">
        <v>1415</v>
      </c>
      <c r="D483" s="40" t="s">
        <v>2583</v>
      </c>
      <c r="E483" s="31"/>
      <c r="F483" s="31"/>
      <c r="G483" s="31"/>
    </row>
    <row r="484" spans="1:7">
      <c r="A484" s="38" t="s">
        <v>396</v>
      </c>
      <c r="B484" s="39">
        <v>20282340</v>
      </c>
      <c r="C484" s="38" t="s">
        <v>1415</v>
      </c>
      <c r="D484" s="40" t="s">
        <v>2584</v>
      </c>
      <c r="E484" s="31"/>
      <c r="F484" s="31"/>
      <c r="G484" s="31"/>
    </row>
    <row r="485" spans="1:7">
      <c r="A485" s="38" t="s">
        <v>191</v>
      </c>
      <c r="B485" s="39">
        <v>10184328</v>
      </c>
      <c r="C485" s="38" t="s">
        <v>1415</v>
      </c>
      <c r="D485" s="40" t="s">
        <v>2585</v>
      </c>
      <c r="E485" s="31"/>
      <c r="F485" s="31"/>
      <c r="G485" s="31"/>
    </row>
    <row r="486" spans="1:7">
      <c r="A486" s="38" t="s">
        <v>2586</v>
      </c>
      <c r="B486" s="39">
        <v>23051935</v>
      </c>
      <c r="C486" s="38" t="s">
        <v>1415</v>
      </c>
      <c r="D486" s="40" t="s">
        <v>2587</v>
      </c>
      <c r="E486" s="31"/>
      <c r="F486" s="31"/>
      <c r="G486" s="31"/>
    </row>
    <row r="487" spans="1:7">
      <c r="A487" s="38" t="s">
        <v>2588</v>
      </c>
      <c r="B487" s="39">
        <v>21859293</v>
      </c>
      <c r="C487" s="38" t="s">
        <v>1415</v>
      </c>
      <c r="D487" s="40" t="s">
        <v>2589</v>
      </c>
      <c r="E487" s="31"/>
      <c r="F487" s="31"/>
      <c r="G487" s="31"/>
    </row>
    <row r="488" spans="1:7">
      <c r="A488" s="38" t="s">
        <v>2590</v>
      </c>
      <c r="B488" s="39">
        <v>21183672</v>
      </c>
      <c r="C488" s="38" t="s">
        <v>1415</v>
      </c>
      <c r="D488" s="40" t="s">
        <v>2591</v>
      </c>
      <c r="E488" s="31"/>
      <c r="F488" s="31"/>
      <c r="G488" s="31"/>
    </row>
    <row r="489" spans="1:7">
      <c r="A489" s="38" t="s">
        <v>2592</v>
      </c>
      <c r="B489" s="39">
        <v>10059633</v>
      </c>
      <c r="C489" s="38" t="s">
        <v>1415</v>
      </c>
      <c r="D489" s="40" t="s">
        <v>2593</v>
      </c>
      <c r="E489" s="31"/>
      <c r="F489" s="31"/>
      <c r="G489" s="31"/>
    </row>
    <row r="490" spans="1:7">
      <c r="A490" s="38" t="s">
        <v>2594</v>
      </c>
      <c r="B490" s="39">
        <v>20658820</v>
      </c>
      <c r="C490" s="38" t="s">
        <v>1415</v>
      </c>
      <c r="D490" s="40" t="s">
        <v>2595</v>
      </c>
      <c r="E490" s="31"/>
      <c r="F490" s="31"/>
      <c r="G490" s="31"/>
    </row>
    <row r="491" spans="1:7">
      <c r="A491" s="38" t="s">
        <v>2596</v>
      </c>
      <c r="B491" s="39">
        <v>22787539</v>
      </c>
      <c r="C491" s="38" t="s">
        <v>1415</v>
      </c>
      <c r="D491" s="40" t="s">
        <v>2597</v>
      </c>
      <c r="E491" s="31"/>
      <c r="F491" s="31"/>
      <c r="G491" s="31"/>
    </row>
    <row r="492" spans="1:7">
      <c r="A492" s="38" t="s">
        <v>2598</v>
      </c>
      <c r="B492" s="39">
        <v>23394484</v>
      </c>
      <c r="C492" s="38" t="s">
        <v>1415</v>
      </c>
      <c r="D492" s="40" t="s">
        <v>2599</v>
      </c>
      <c r="E492" s="31"/>
      <c r="F492" s="31"/>
      <c r="G492" s="31"/>
    </row>
    <row r="493" spans="1:7">
      <c r="A493" s="38" t="s">
        <v>2600</v>
      </c>
      <c r="B493" s="39">
        <v>23836428</v>
      </c>
      <c r="C493" s="38" t="s">
        <v>1415</v>
      </c>
      <c r="D493" s="40" t="s">
        <v>2601</v>
      </c>
      <c r="E493" s="31"/>
      <c r="F493" s="31"/>
      <c r="G493" s="31"/>
    </row>
    <row r="494" spans="1:7">
      <c r="A494" s="38" t="s">
        <v>2602</v>
      </c>
      <c r="B494" s="39">
        <v>22587645</v>
      </c>
      <c r="C494" s="38" t="s">
        <v>1415</v>
      </c>
      <c r="D494" s="40" t="s">
        <v>2603</v>
      </c>
      <c r="E494" s="31"/>
      <c r="F494" s="31"/>
      <c r="G494" s="31"/>
    </row>
    <row r="495" spans="1:7">
      <c r="A495" s="38" t="s">
        <v>2604</v>
      </c>
      <c r="B495" s="39">
        <v>22147017</v>
      </c>
      <c r="C495" s="38" t="s">
        <v>1415</v>
      </c>
      <c r="D495" s="40" t="s">
        <v>2605</v>
      </c>
      <c r="E495" s="31"/>
      <c r="F495" s="31"/>
      <c r="G495" s="31"/>
    </row>
    <row r="496" spans="1:7">
      <c r="A496" s="38" t="s">
        <v>2606</v>
      </c>
      <c r="B496" s="39">
        <v>24317726</v>
      </c>
      <c r="C496" s="38" t="s">
        <v>1415</v>
      </c>
      <c r="D496" s="40" t="s">
        <v>2607</v>
      </c>
      <c r="E496" s="31"/>
      <c r="F496" s="31"/>
      <c r="G496" s="31"/>
    </row>
    <row r="497" spans="1:7">
      <c r="A497" s="38" t="s">
        <v>2608</v>
      </c>
      <c r="B497" s="39">
        <v>23622002</v>
      </c>
      <c r="C497" s="38" t="s">
        <v>1415</v>
      </c>
      <c r="D497" s="40" t="s">
        <v>2609</v>
      </c>
      <c r="E497" s="31"/>
      <c r="F497" s="31"/>
      <c r="G497" s="31"/>
    </row>
    <row r="498" spans="1:7">
      <c r="A498" s="38" t="s">
        <v>2610</v>
      </c>
      <c r="B498" s="39">
        <v>25449677</v>
      </c>
      <c r="C498" s="38" t="s">
        <v>1415</v>
      </c>
      <c r="D498" s="40" t="s">
        <v>2611</v>
      </c>
      <c r="E498" s="31"/>
      <c r="F498" s="31"/>
      <c r="G498" s="31"/>
    </row>
    <row r="499" spans="1:7">
      <c r="A499" s="38" t="s">
        <v>2612</v>
      </c>
      <c r="B499" s="39">
        <v>10193817</v>
      </c>
      <c r="C499" s="38" t="s">
        <v>1415</v>
      </c>
      <c r="D499" s="40" t="s">
        <v>2613</v>
      </c>
      <c r="E499" s="31"/>
      <c r="F499" s="31"/>
      <c r="G499" s="31"/>
    </row>
    <row r="500" spans="1:7">
      <c r="A500" s="38" t="s">
        <v>2614</v>
      </c>
      <c r="B500" s="39">
        <v>10199587</v>
      </c>
      <c r="C500" s="38" t="s">
        <v>1415</v>
      </c>
      <c r="D500" s="40" t="s">
        <v>2615</v>
      </c>
      <c r="E500" s="31"/>
      <c r="F500" s="31"/>
      <c r="G500" s="31"/>
    </row>
    <row r="501" spans="1:7">
      <c r="A501" s="38" t="s">
        <v>913</v>
      </c>
      <c r="B501" s="39">
        <v>10201033</v>
      </c>
      <c r="C501" s="40" t="s">
        <v>572</v>
      </c>
      <c r="D501" s="40" t="s">
        <v>2616</v>
      </c>
      <c r="E501" s="31"/>
      <c r="F501" s="31"/>
      <c r="G501" s="31"/>
    </row>
    <row r="502" spans="1:7">
      <c r="A502" s="38" t="s">
        <v>2617</v>
      </c>
      <c r="B502" s="39">
        <v>20727075</v>
      </c>
      <c r="C502" s="40" t="s">
        <v>572</v>
      </c>
      <c r="D502" s="40" t="s">
        <v>2618</v>
      </c>
      <c r="E502" s="31"/>
      <c r="F502" s="31"/>
      <c r="G502" s="31"/>
    </row>
    <row r="503" spans="1:7">
      <c r="A503" s="38" t="s">
        <v>2619</v>
      </c>
      <c r="B503" s="39">
        <v>10211623</v>
      </c>
      <c r="C503" s="40" t="s">
        <v>572</v>
      </c>
      <c r="D503" s="40" t="s">
        <v>2620</v>
      </c>
      <c r="E503" s="31"/>
      <c r="F503" s="31"/>
      <c r="G503" s="31"/>
    </row>
    <row r="504" spans="1:7">
      <c r="A504" s="38" t="s">
        <v>2621</v>
      </c>
      <c r="B504" s="39">
        <v>10158922</v>
      </c>
      <c r="C504" s="40" t="s">
        <v>572</v>
      </c>
      <c r="D504" s="40" t="s">
        <v>2622</v>
      </c>
      <c r="E504" s="31"/>
      <c r="F504" s="31"/>
      <c r="G504" s="31"/>
    </row>
    <row r="505" spans="1:7">
      <c r="A505" s="38" t="s">
        <v>2623</v>
      </c>
      <c r="B505" s="39">
        <v>25602483</v>
      </c>
      <c r="C505" s="40" t="s">
        <v>572</v>
      </c>
      <c r="D505" s="40" t="s">
        <v>2624</v>
      </c>
      <c r="E505" s="31"/>
      <c r="F505" s="31"/>
      <c r="G505" s="31"/>
    </row>
    <row r="506" spans="1:7">
      <c r="A506" s="38" t="s">
        <v>2625</v>
      </c>
      <c r="B506" s="39">
        <v>26885411</v>
      </c>
      <c r="C506" s="40" t="s">
        <v>572</v>
      </c>
      <c r="D506" s="40" t="s">
        <v>2626</v>
      </c>
      <c r="E506" s="31"/>
      <c r="F506" s="31"/>
      <c r="G506" s="31"/>
    </row>
    <row r="507" spans="1:7">
      <c r="A507" s="38" t="s">
        <v>2627</v>
      </c>
      <c r="B507" s="39">
        <v>10200394</v>
      </c>
      <c r="C507" s="40" t="s">
        <v>572</v>
      </c>
      <c r="D507" s="40" t="s">
        <v>2628</v>
      </c>
      <c r="E507" s="31"/>
      <c r="F507" s="31"/>
      <c r="G507" s="31"/>
    </row>
    <row r="508" spans="1:7">
      <c r="A508" s="38" t="s">
        <v>2629</v>
      </c>
      <c r="B508" s="39">
        <v>10200918</v>
      </c>
      <c r="C508" s="40" t="s">
        <v>572</v>
      </c>
      <c r="D508" s="40" t="s">
        <v>2630</v>
      </c>
      <c r="E508" s="31"/>
      <c r="F508" s="31"/>
      <c r="G508" s="31"/>
    </row>
    <row r="509" spans="1:7">
      <c r="A509" s="38" t="s">
        <v>2631</v>
      </c>
      <c r="B509" s="39">
        <v>10206317</v>
      </c>
      <c r="C509" s="40" t="s">
        <v>572</v>
      </c>
      <c r="D509" s="40" t="s">
        <v>2632</v>
      </c>
      <c r="E509" s="31"/>
      <c r="F509" s="31"/>
      <c r="G509" s="31"/>
    </row>
    <row r="510" spans="1:7">
      <c r="A510" s="38" t="s">
        <v>2633</v>
      </c>
      <c r="B510" s="39">
        <v>23806472</v>
      </c>
      <c r="C510" s="40" t="s">
        <v>572</v>
      </c>
      <c r="D510" s="40" t="s">
        <v>2634</v>
      </c>
      <c r="E510" s="31"/>
      <c r="F510" s="31"/>
      <c r="G510" s="31"/>
    </row>
    <row r="511" spans="1:7">
      <c r="A511" s="38" t="s">
        <v>2635</v>
      </c>
      <c r="B511" s="39">
        <v>10057959</v>
      </c>
      <c r="C511" s="40" t="s">
        <v>572</v>
      </c>
      <c r="D511" s="40" t="s">
        <v>2636</v>
      </c>
      <c r="E511" s="31"/>
      <c r="F511" s="31"/>
      <c r="G511" s="31"/>
    </row>
    <row r="512" spans="1:7">
      <c r="A512" s="38" t="s">
        <v>576</v>
      </c>
      <c r="B512" s="39">
        <v>10109057</v>
      </c>
      <c r="C512" s="40" t="s">
        <v>572</v>
      </c>
      <c r="D512" s="40" t="s">
        <v>2637</v>
      </c>
      <c r="E512" s="31"/>
      <c r="F512" s="31"/>
      <c r="G512" s="31"/>
    </row>
    <row r="513" spans="1:7">
      <c r="A513" s="38" t="s">
        <v>577</v>
      </c>
      <c r="B513" s="39">
        <v>27289413</v>
      </c>
      <c r="C513" s="40" t="s">
        <v>572</v>
      </c>
      <c r="D513" s="40" t="s">
        <v>2638</v>
      </c>
      <c r="E513" s="31"/>
      <c r="F513" s="31"/>
      <c r="G513" s="31"/>
    </row>
    <row r="514" spans="1:7">
      <c r="A514" s="38" t="s">
        <v>2639</v>
      </c>
      <c r="B514" s="39">
        <v>20816744</v>
      </c>
      <c r="C514" s="40" t="s">
        <v>572</v>
      </c>
      <c r="D514" s="40" t="s">
        <v>2640</v>
      </c>
      <c r="E514" s="31"/>
      <c r="F514" s="31"/>
      <c r="G514" s="31"/>
    </row>
    <row r="515" spans="1:7">
      <c r="A515" s="38" t="s">
        <v>1707</v>
      </c>
      <c r="B515" s="39">
        <v>10127609</v>
      </c>
      <c r="C515" s="40" t="s">
        <v>572</v>
      </c>
      <c r="D515" s="40" t="s">
        <v>2641</v>
      </c>
      <c r="E515" s="31"/>
      <c r="F515" s="31"/>
      <c r="G515" s="31"/>
    </row>
    <row r="516" spans="1:7">
      <c r="A516" s="38" t="s">
        <v>2642</v>
      </c>
      <c r="B516" s="39">
        <v>10194525</v>
      </c>
      <c r="C516" s="40" t="s">
        <v>572</v>
      </c>
      <c r="D516" s="40" t="s">
        <v>2643</v>
      </c>
      <c r="E516" s="31"/>
      <c r="F516" s="31"/>
      <c r="G516" s="31"/>
    </row>
    <row r="517" spans="1:7">
      <c r="A517" s="38" t="s">
        <v>735</v>
      </c>
      <c r="B517" s="39">
        <v>20917753</v>
      </c>
      <c r="C517" s="40" t="s">
        <v>572</v>
      </c>
      <c r="D517" s="40" t="s">
        <v>2644</v>
      </c>
      <c r="E517" s="31"/>
      <c r="F517" s="31"/>
      <c r="G517" s="31"/>
    </row>
    <row r="518" spans="1:7">
      <c r="A518" s="38" t="s">
        <v>2645</v>
      </c>
      <c r="B518" s="39">
        <v>10141787</v>
      </c>
      <c r="C518" s="40" t="s">
        <v>572</v>
      </c>
      <c r="D518" s="40" t="s">
        <v>2646</v>
      </c>
      <c r="E518" s="31"/>
      <c r="F518" s="31"/>
      <c r="G518" s="31"/>
    </row>
    <row r="519" spans="1:7">
      <c r="A519" s="38" t="s">
        <v>736</v>
      </c>
      <c r="B519" s="39">
        <v>10205138</v>
      </c>
      <c r="C519" s="40" t="s">
        <v>572</v>
      </c>
      <c r="D519" s="40" t="s">
        <v>2647</v>
      </c>
      <c r="E519" s="31"/>
      <c r="F519" s="31"/>
      <c r="G519" s="31"/>
    </row>
    <row r="520" spans="1:7">
      <c r="A520" s="38" t="s">
        <v>575</v>
      </c>
      <c r="B520" s="39">
        <v>10108275</v>
      </c>
      <c r="C520" s="40" t="s">
        <v>572</v>
      </c>
      <c r="D520" s="40" t="s">
        <v>2648</v>
      </c>
      <c r="E520" s="31"/>
      <c r="F520" s="31"/>
      <c r="G520" s="31"/>
    </row>
    <row r="521" spans="1:7">
      <c r="A521" s="38" t="s">
        <v>968</v>
      </c>
      <c r="B521" s="39">
        <v>20816752</v>
      </c>
      <c r="C521" s="40" t="s">
        <v>572</v>
      </c>
      <c r="D521" s="40" t="s">
        <v>2649</v>
      </c>
      <c r="E521" s="31"/>
      <c r="F521" s="31"/>
      <c r="G521" s="31"/>
    </row>
    <row r="522" spans="1:7">
      <c r="A522" s="38" t="s">
        <v>2650</v>
      </c>
      <c r="B522" s="39">
        <v>10174141</v>
      </c>
      <c r="C522" s="40" t="s">
        <v>572</v>
      </c>
      <c r="D522" s="40" t="s">
        <v>2651</v>
      </c>
      <c r="E522" s="31"/>
      <c r="F522" s="31"/>
      <c r="G522" s="31"/>
    </row>
    <row r="523" spans="1:7">
      <c r="A523" s="38" t="s">
        <v>914</v>
      </c>
      <c r="B523" s="39">
        <v>10140823</v>
      </c>
      <c r="C523" s="40" t="s">
        <v>572</v>
      </c>
      <c r="D523" s="40" t="s">
        <v>2652</v>
      </c>
      <c r="E523" s="31"/>
      <c r="F523" s="31"/>
      <c r="G523" s="31"/>
    </row>
    <row r="524" spans="1:7">
      <c r="A524" s="38" t="s">
        <v>574</v>
      </c>
      <c r="B524" s="39">
        <v>10136651</v>
      </c>
      <c r="C524" s="40" t="s">
        <v>572</v>
      </c>
      <c r="D524" s="40" t="s">
        <v>2653</v>
      </c>
      <c r="E524" s="31"/>
      <c r="F524" s="31"/>
      <c r="G524" s="31"/>
    </row>
    <row r="525" spans="1:7">
      <c r="A525" s="38" t="s">
        <v>604</v>
      </c>
      <c r="B525" s="39">
        <v>20662127</v>
      </c>
      <c r="C525" s="40" t="s">
        <v>572</v>
      </c>
      <c r="D525" s="40" t="s">
        <v>2654</v>
      </c>
      <c r="E525" s="31"/>
      <c r="F525" s="31"/>
      <c r="G525" s="31"/>
    </row>
    <row r="526" spans="1:7">
      <c r="A526" s="38" t="s">
        <v>2655</v>
      </c>
      <c r="B526" s="39">
        <v>10194533</v>
      </c>
      <c r="C526" s="40" t="s">
        <v>572</v>
      </c>
      <c r="D526" s="40" t="s">
        <v>2656</v>
      </c>
      <c r="E526" s="31"/>
      <c r="F526" s="31"/>
      <c r="G526" s="31"/>
    </row>
    <row r="527" spans="1:7">
      <c r="A527" s="38" t="s">
        <v>910</v>
      </c>
      <c r="B527" s="39">
        <v>40009925</v>
      </c>
      <c r="C527" s="40" t="s">
        <v>572</v>
      </c>
      <c r="D527" s="40" t="s">
        <v>2657</v>
      </c>
      <c r="E527" s="31"/>
      <c r="F527" s="31"/>
      <c r="G527" s="31"/>
    </row>
    <row r="528" spans="1:7">
      <c r="A528" s="38" t="s">
        <v>2658</v>
      </c>
      <c r="B528" s="39">
        <v>27873786</v>
      </c>
      <c r="C528" s="40" t="s">
        <v>572</v>
      </c>
      <c r="D528" s="40" t="s">
        <v>2659</v>
      </c>
      <c r="E528" s="31"/>
      <c r="F528" s="31"/>
      <c r="G528" s="31"/>
    </row>
    <row r="529" spans="1:7">
      <c r="A529" s="38" t="s">
        <v>2660</v>
      </c>
      <c r="B529" s="39">
        <v>27717393</v>
      </c>
      <c r="C529" s="40" t="s">
        <v>572</v>
      </c>
      <c r="D529" s="40" t="s">
        <v>2661</v>
      </c>
      <c r="E529" s="31"/>
      <c r="F529" s="31"/>
      <c r="G529" s="31"/>
    </row>
    <row r="530" spans="1:7">
      <c r="A530" s="38" t="s">
        <v>2662</v>
      </c>
      <c r="B530" s="39">
        <v>27382081</v>
      </c>
      <c r="C530" s="40" t="s">
        <v>572</v>
      </c>
      <c r="D530" s="40" t="s">
        <v>2663</v>
      </c>
      <c r="E530" s="31"/>
      <c r="F530" s="31"/>
      <c r="G530" s="31"/>
    </row>
    <row r="531" spans="1:7">
      <c r="A531" s="38" t="s">
        <v>2664</v>
      </c>
      <c r="B531" s="39">
        <v>27293682</v>
      </c>
      <c r="C531" s="40" t="s">
        <v>572</v>
      </c>
      <c r="D531" s="40" t="s">
        <v>2665</v>
      </c>
      <c r="E531" s="31"/>
      <c r="F531" s="31"/>
      <c r="G531" s="31"/>
    </row>
    <row r="532" spans="1:7">
      <c r="A532" s="38" t="s">
        <v>2666</v>
      </c>
      <c r="B532" s="39">
        <v>29741607</v>
      </c>
      <c r="C532" s="40" t="s">
        <v>572</v>
      </c>
      <c r="D532" s="40" t="s">
        <v>2667</v>
      </c>
      <c r="E532" s="31"/>
      <c r="F532" s="31"/>
      <c r="G532" s="31"/>
    </row>
    <row r="533" spans="1:7">
      <c r="A533" s="38" t="s">
        <v>2668</v>
      </c>
      <c r="B533" s="39">
        <v>26897967</v>
      </c>
      <c r="C533" s="40" t="s">
        <v>572</v>
      </c>
      <c r="D533" s="40" t="s">
        <v>2669</v>
      </c>
      <c r="E533" s="31"/>
      <c r="F533" s="31"/>
      <c r="G533" s="31"/>
    </row>
    <row r="534" spans="1:7">
      <c r="A534" s="38" t="s">
        <v>2670</v>
      </c>
      <c r="B534" s="39">
        <v>27278497</v>
      </c>
      <c r="C534" s="40" t="s">
        <v>572</v>
      </c>
      <c r="D534" s="40" t="s">
        <v>2671</v>
      </c>
      <c r="E534" s="31"/>
      <c r="F534" s="31"/>
      <c r="G534" s="31"/>
    </row>
    <row r="535" spans="1:7">
      <c r="A535" s="38" t="s">
        <v>2672</v>
      </c>
      <c r="B535" s="39">
        <v>26619347</v>
      </c>
      <c r="C535" s="40" t="s">
        <v>572</v>
      </c>
      <c r="D535" s="40" t="s">
        <v>2673</v>
      </c>
      <c r="E535" s="31"/>
      <c r="F535" s="31"/>
      <c r="G535" s="31"/>
    </row>
    <row r="536" spans="1:7">
      <c r="A536" s="38" t="s">
        <v>2674</v>
      </c>
      <c r="B536" s="39">
        <v>27330359</v>
      </c>
      <c r="C536" s="40" t="s">
        <v>572</v>
      </c>
      <c r="D536" s="40" t="s">
        <v>2675</v>
      </c>
      <c r="E536" s="31"/>
      <c r="F536" s="31"/>
      <c r="G536" s="31"/>
    </row>
    <row r="537" spans="1:7">
      <c r="A537" s="38" t="s">
        <v>2676</v>
      </c>
      <c r="B537" s="39">
        <v>10187769</v>
      </c>
      <c r="C537" s="40" t="s">
        <v>572</v>
      </c>
      <c r="D537" s="40" t="s">
        <v>2677</v>
      </c>
      <c r="E537" s="31"/>
      <c r="F537" s="31"/>
      <c r="G537" s="31"/>
    </row>
    <row r="538" spans="1:7">
      <c r="A538" s="38" t="s">
        <v>2678</v>
      </c>
      <c r="B538" s="39">
        <v>40000276</v>
      </c>
      <c r="C538" s="40" t="s">
        <v>572</v>
      </c>
      <c r="D538" s="40" t="s">
        <v>2679</v>
      </c>
      <c r="E538" s="31"/>
      <c r="F538" s="31"/>
      <c r="G538" s="31"/>
    </row>
    <row r="539" spans="1:7">
      <c r="A539" s="38" t="s">
        <v>2680</v>
      </c>
      <c r="B539" s="39">
        <v>10194934</v>
      </c>
      <c r="C539" s="40" t="s">
        <v>572</v>
      </c>
      <c r="D539" s="40" t="s">
        <v>2681</v>
      </c>
      <c r="E539" s="31"/>
      <c r="F539" s="31"/>
      <c r="G539" s="31"/>
    </row>
    <row r="540" spans="1:7">
      <c r="A540" s="38" t="s">
        <v>2682</v>
      </c>
      <c r="B540" s="39">
        <v>21956639</v>
      </c>
      <c r="C540" s="40" t="s">
        <v>572</v>
      </c>
      <c r="D540" s="40" t="s">
        <v>2683</v>
      </c>
      <c r="E540" s="31"/>
      <c r="F540" s="31"/>
      <c r="G540" s="31"/>
    </row>
    <row r="541" spans="1:7">
      <c r="A541" s="38" t="s">
        <v>2684</v>
      </c>
      <c r="B541" s="39">
        <v>20615374</v>
      </c>
      <c r="C541" s="40" t="s">
        <v>572</v>
      </c>
      <c r="D541" s="40" t="s">
        <v>2685</v>
      </c>
      <c r="E541" s="31"/>
      <c r="F541" s="31"/>
      <c r="G541" s="31"/>
    </row>
    <row r="542" spans="1:7">
      <c r="A542" s="38" t="s">
        <v>2686</v>
      </c>
      <c r="B542" s="39">
        <v>26747132</v>
      </c>
      <c r="C542" s="40" t="s">
        <v>321</v>
      </c>
      <c r="D542" s="40" t="s">
        <v>2687</v>
      </c>
      <c r="E542" s="31"/>
      <c r="F542" s="31"/>
      <c r="G542" s="31"/>
    </row>
    <row r="543" spans="1:7">
      <c r="A543" s="38" t="s">
        <v>2688</v>
      </c>
      <c r="B543" s="39">
        <v>10034150</v>
      </c>
      <c r="C543" s="40" t="s">
        <v>321</v>
      </c>
      <c r="D543" s="40" t="s">
        <v>2689</v>
      </c>
      <c r="E543" s="31"/>
      <c r="F543" s="31"/>
      <c r="G543" s="31"/>
    </row>
    <row r="544" spans="1:7">
      <c r="A544" s="38" t="s">
        <v>2690</v>
      </c>
      <c r="B544" s="39">
        <v>24085639</v>
      </c>
      <c r="C544" s="40" t="s">
        <v>321</v>
      </c>
      <c r="D544" s="40" t="s">
        <v>2691</v>
      </c>
      <c r="E544" s="31"/>
      <c r="F544" s="31"/>
      <c r="G544" s="31"/>
    </row>
    <row r="545" spans="1:7">
      <c r="A545" s="38" t="s">
        <v>2692</v>
      </c>
      <c r="B545" s="39">
        <v>24713419</v>
      </c>
      <c r="C545" s="40" t="s">
        <v>321</v>
      </c>
      <c r="D545" s="40" t="s">
        <v>2693</v>
      </c>
      <c r="E545" s="31"/>
      <c r="F545" s="31"/>
      <c r="G545" s="31"/>
    </row>
    <row r="546" spans="1:7">
      <c r="A546" s="38" t="s">
        <v>2694</v>
      </c>
      <c r="B546" s="39">
        <v>29148639</v>
      </c>
      <c r="C546" s="40" t="s">
        <v>321</v>
      </c>
      <c r="D546" s="40" t="s">
        <v>2695</v>
      </c>
      <c r="E546" s="31"/>
      <c r="F546" s="31"/>
      <c r="G546" s="31"/>
    </row>
    <row r="547" spans="1:7">
      <c r="A547" s="38" t="s">
        <v>2696</v>
      </c>
      <c r="B547" s="39">
        <v>29564721</v>
      </c>
      <c r="C547" s="40" t="s">
        <v>321</v>
      </c>
      <c r="D547" s="40" t="s">
        <v>2697</v>
      </c>
      <c r="E547" s="31"/>
      <c r="F547" s="31"/>
      <c r="G547" s="31"/>
    </row>
    <row r="548" spans="1:7">
      <c r="A548" s="38" t="s">
        <v>2698</v>
      </c>
      <c r="B548" s="39">
        <v>22148072</v>
      </c>
      <c r="C548" s="40" t="s">
        <v>321</v>
      </c>
      <c r="D548" s="40" t="s">
        <v>2699</v>
      </c>
      <c r="E548" s="31"/>
      <c r="F548" s="31"/>
      <c r="G548" s="31"/>
    </row>
    <row r="549" spans="1:7">
      <c r="A549" s="38" t="s">
        <v>2700</v>
      </c>
      <c r="B549" s="39">
        <v>10194815</v>
      </c>
      <c r="C549" s="40" t="s">
        <v>321</v>
      </c>
      <c r="D549" s="40" t="s">
        <v>2701</v>
      </c>
      <c r="E549" s="31"/>
      <c r="F549" s="31"/>
      <c r="G549" s="31"/>
    </row>
    <row r="550" spans="1:7">
      <c r="A550" s="38" t="s">
        <v>2702</v>
      </c>
      <c r="B550" s="39">
        <v>10200428</v>
      </c>
      <c r="C550" s="40" t="s">
        <v>321</v>
      </c>
      <c r="D550" s="40" t="s">
        <v>2703</v>
      </c>
      <c r="E550" s="31"/>
      <c r="F550" s="31"/>
      <c r="G550" s="31"/>
    </row>
    <row r="551" spans="1:7">
      <c r="A551" s="38" t="s">
        <v>2704</v>
      </c>
      <c r="B551" s="39">
        <v>10116264</v>
      </c>
      <c r="C551" s="40" t="s">
        <v>321</v>
      </c>
      <c r="D551" s="40" t="s">
        <v>2705</v>
      </c>
      <c r="E551" s="31"/>
      <c r="F551" s="31"/>
      <c r="G551" s="31"/>
    </row>
    <row r="552" spans="1:7">
      <c r="A552" s="38" t="s">
        <v>1487</v>
      </c>
      <c r="B552" s="39">
        <v>26823203</v>
      </c>
      <c r="C552" s="40" t="s">
        <v>321</v>
      </c>
      <c r="D552" s="40" t="s">
        <v>2706</v>
      </c>
      <c r="E552" s="31"/>
      <c r="F552" s="31"/>
      <c r="G552" s="31"/>
    </row>
    <row r="553" spans="1:7">
      <c r="A553" s="38" t="s">
        <v>1606</v>
      </c>
      <c r="B553" s="39">
        <v>10150243</v>
      </c>
      <c r="C553" s="40" t="s">
        <v>321</v>
      </c>
      <c r="D553" s="40" t="s">
        <v>2707</v>
      </c>
      <c r="E553" s="31"/>
      <c r="F553" s="31"/>
      <c r="G553" s="31"/>
    </row>
    <row r="554" spans="1:7">
      <c r="A554" s="38" t="s">
        <v>2708</v>
      </c>
      <c r="B554" s="39">
        <v>10184994</v>
      </c>
      <c r="C554" s="40" t="s">
        <v>321</v>
      </c>
      <c r="D554" s="40" t="s">
        <v>2709</v>
      </c>
      <c r="E554" s="31"/>
      <c r="F554" s="31"/>
      <c r="G554" s="31"/>
    </row>
    <row r="555" spans="1:7">
      <c r="A555" s="38" t="s">
        <v>475</v>
      </c>
      <c r="B555" s="39">
        <v>29220119</v>
      </c>
      <c r="C555" s="40" t="s">
        <v>321</v>
      </c>
      <c r="D555" s="40" t="s">
        <v>2710</v>
      </c>
      <c r="E555" s="31"/>
      <c r="F555" s="31"/>
      <c r="G555" s="31"/>
    </row>
    <row r="556" spans="1:7">
      <c r="A556" s="38" t="s">
        <v>689</v>
      </c>
      <c r="B556" s="39">
        <v>22105195</v>
      </c>
      <c r="C556" s="40" t="s">
        <v>321</v>
      </c>
      <c r="D556" s="40" t="s">
        <v>2711</v>
      </c>
      <c r="E556" s="31"/>
      <c r="F556" s="31"/>
      <c r="G556" s="31"/>
    </row>
    <row r="557" spans="1:7">
      <c r="A557" s="38" t="s">
        <v>1117</v>
      </c>
      <c r="B557" s="39">
        <v>10058467</v>
      </c>
      <c r="C557" s="40" t="s">
        <v>321</v>
      </c>
      <c r="D557" s="40" t="s">
        <v>2712</v>
      </c>
      <c r="E557" s="31"/>
      <c r="F557" s="31"/>
      <c r="G557" s="31"/>
    </row>
    <row r="558" spans="1:7">
      <c r="A558" s="38" t="s">
        <v>2713</v>
      </c>
      <c r="B558" s="39">
        <v>25937698</v>
      </c>
      <c r="C558" s="40" t="s">
        <v>321</v>
      </c>
      <c r="D558" s="40" t="s">
        <v>2714</v>
      </c>
      <c r="E558" s="31"/>
      <c r="F558" s="31"/>
      <c r="G558" s="31"/>
    </row>
    <row r="559" spans="1:7">
      <c r="A559" s="38" t="s">
        <v>1370</v>
      </c>
      <c r="B559" s="39">
        <v>21425579</v>
      </c>
      <c r="C559" s="40" t="s">
        <v>321</v>
      </c>
      <c r="D559" s="40" t="s">
        <v>2715</v>
      </c>
      <c r="E559" s="31"/>
      <c r="F559" s="31"/>
      <c r="G559" s="31"/>
    </row>
    <row r="560" spans="1:7">
      <c r="A560" s="38" t="s">
        <v>1445</v>
      </c>
      <c r="B560" s="39">
        <v>24389298</v>
      </c>
      <c r="C560" s="40" t="s">
        <v>321</v>
      </c>
      <c r="D560" s="40" t="s">
        <v>2716</v>
      </c>
      <c r="E560" s="31"/>
      <c r="F560" s="31"/>
      <c r="G560" s="31"/>
    </row>
    <row r="561" spans="1:7">
      <c r="A561" s="38" t="s">
        <v>201</v>
      </c>
      <c r="B561" s="39">
        <v>25099234</v>
      </c>
      <c r="C561" s="40" t="s">
        <v>321</v>
      </c>
      <c r="D561" s="40" t="s">
        <v>2717</v>
      </c>
      <c r="E561" s="31"/>
      <c r="F561" s="31"/>
      <c r="G561" s="31"/>
    </row>
    <row r="562" spans="1:7">
      <c r="A562" s="38" t="s">
        <v>2718</v>
      </c>
      <c r="B562" s="39">
        <v>10212181</v>
      </c>
      <c r="C562" s="40" t="s">
        <v>321</v>
      </c>
      <c r="D562" s="40" t="s">
        <v>2719</v>
      </c>
      <c r="E562" s="31"/>
      <c r="F562" s="31"/>
      <c r="G562" s="31"/>
    </row>
    <row r="563" spans="1:7">
      <c r="A563" s="38" t="s">
        <v>476</v>
      </c>
      <c r="B563" s="39">
        <v>10205904</v>
      </c>
      <c r="C563" s="40" t="s">
        <v>321</v>
      </c>
      <c r="D563" s="40" t="s">
        <v>2720</v>
      </c>
      <c r="E563" s="31"/>
      <c r="F563" s="31"/>
      <c r="G563" s="31"/>
    </row>
    <row r="564" spans="1:7">
      <c r="A564" s="38" t="s">
        <v>323</v>
      </c>
      <c r="B564" s="39">
        <v>20762075</v>
      </c>
      <c r="C564" s="40" t="s">
        <v>321</v>
      </c>
      <c r="D564" s="40" t="s">
        <v>2721</v>
      </c>
      <c r="E564" s="31"/>
      <c r="F564" s="31"/>
      <c r="G564" s="31"/>
    </row>
    <row r="565" spans="1:7">
      <c r="A565" s="38" t="s">
        <v>2722</v>
      </c>
      <c r="B565" s="39">
        <v>10208070</v>
      </c>
      <c r="C565" s="40" t="s">
        <v>321</v>
      </c>
      <c r="D565" s="40" t="s">
        <v>2723</v>
      </c>
      <c r="E565" s="31"/>
      <c r="F565" s="31"/>
      <c r="G565" s="31"/>
    </row>
    <row r="566" spans="1:7">
      <c r="A566" s="38" t="s">
        <v>687</v>
      </c>
      <c r="B566" s="39">
        <v>28535884</v>
      </c>
      <c r="C566" s="40" t="s">
        <v>321</v>
      </c>
      <c r="D566" s="40" t="s">
        <v>2724</v>
      </c>
      <c r="E566" s="31"/>
      <c r="F566" s="31"/>
      <c r="G566" s="31"/>
    </row>
    <row r="567" spans="1:7">
      <c r="A567" s="38" t="s">
        <v>757</v>
      </c>
      <c r="B567" s="39">
        <v>10184341</v>
      </c>
      <c r="C567" s="40" t="s">
        <v>321</v>
      </c>
      <c r="D567" s="40" t="s">
        <v>2725</v>
      </c>
      <c r="E567" s="31"/>
      <c r="F567" s="31"/>
      <c r="G567" s="31"/>
    </row>
    <row r="568" spans="1:7">
      <c r="A568" s="38" t="s">
        <v>363</v>
      </c>
      <c r="B568" s="39">
        <v>20283932</v>
      </c>
      <c r="C568" s="40" t="s">
        <v>321</v>
      </c>
      <c r="D568" s="40" t="s">
        <v>2726</v>
      </c>
      <c r="E568" s="31"/>
      <c r="F568" s="31"/>
      <c r="G568" s="31"/>
    </row>
    <row r="569" spans="1:7">
      <c r="A569" s="38" t="s">
        <v>1515</v>
      </c>
      <c r="B569" s="39">
        <v>25910552</v>
      </c>
      <c r="C569" s="40" t="s">
        <v>321</v>
      </c>
      <c r="D569" s="40" t="s">
        <v>2727</v>
      </c>
      <c r="E569" s="31"/>
      <c r="F569" s="31"/>
      <c r="G569" s="31"/>
    </row>
    <row r="570" spans="1:7">
      <c r="A570" s="38" t="s">
        <v>324</v>
      </c>
      <c r="B570" s="39">
        <v>20301582</v>
      </c>
      <c r="C570" s="40" t="s">
        <v>321</v>
      </c>
      <c r="D570" s="40" t="s">
        <v>2728</v>
      </c>
      <c r="E570" s="31"/>
      <c r="F570" s="31"/>
      <c r="G570" s="31"/>
    </row>
    <row r="571" spans="1:7">
      <c r="A571" s="38" t="s">
        <v>688</v>
      </c>
      <c r="B571" s="39">
        <v>27680716</v>
      </c>
      <c r="C571" s="40" t="s">
        <v>321</v>
      </c>
      <c r="D571" s="40" t="s">
        <v>2729</v>
      </c>
      <c r="E571" s="31"/>
      <c r="F571" s="31"/>
      <c r="G571" s="31"/>
    </row>
    <row r="572" spans="1:7">
      <c r="A572" s="38" t="s">
        <v>361</v>
      </c>
      <c r="B572" s="39">
        <v>10128176</v>
      </c>
      <c r="C572" s="40" t="s">
        <v>321</v>
      </c>
      <c r="D572" s="40" t="s">
        <v>2730</v>
      </c>
      <c r="E572" s="31"/>
      <c r="F572" s="31"/>
      <c r="G572" s="31"/>
    </row>
    <row r="573" spans="1:7">
      <c r="A573" s="38" t="s">
        <v>1371</v>
      </c>
      <c r="B573" s="39">
        <v>10145687</v>
      </c>
      <c r="C573" s="40" t="s">
        <v>321</v>
      </c>
      <c r="D573" s="40" t="s">
        <v>2731</v>
      </c>
      <c r="E573" s="31"/>
      <c r="F573" s="31"/>
      <c r="G573" s="31"/>
    </row>
    <row r="574" spans="1:7">
      <c r="A574" s="38" t="s">
        <v>758</v>
      </c>
      <c r="B574" s="39">
        <v>23030954</v>
      </c>
      <c r="C574" s="40" t="s">
        <v>321</v>
      </c>
      <c r="D574" s="40" t="s">
        <v>2732</v>
      </c>
      <c r="E574" s="31"/>
      <c r="F574" s="31"/>
      <c r="G574" s="31"/>
    </row>
    <row r="575" spans="1:7">
      <c r="A575" s="38" t="s">
        <v>460</v>
      </c>
      <c r="B575" s="39">
        <v>27101910</v>
      </c>
      <c r="C575" s="40" t="s">
        <v>321</v>
      </c>
      <c r="D575" s="40" t="s">
        <v>2733</v>
      </c>
      <c r="E575" s="31"/>
      <c r="F575" s="31"/>
      <c r="G575" s="31"/>
    </row>
    <row r="576" spans="1:7">
      <c r="A576" s="38" t="s">
        <v>2734</v>
      </c>
      <c r="B576" s="39" t="s">
        <v>2367</v>
      </c>
      <c r="C576" s="40" t="s">
        <v>321</v>
      </c>
      <c r="D576" s="40" t="s">
        <v>2735</v>
      </c>
      <c r="E576" s="31"/>
      <c r="F576" s="31"/>
      <c r="G576" s="31"/>
    </row>
    <row r="577" spans="1:7">
      <c r="A577" s="38" t="s">
        <v>2736</v>
      </c>
      <c r="B577" s="39">
        <v>25542952</v>
      </c>
      <c r="C577" s="40" t="s">
        <v>321</v>
      </c>
      <c r="D577" s="40" t="s">
        <v>2737</v>
      </c>
      <c r="E577" s="31"/>
      <c r="F577" s="31"/>
      <c r="G577" s="31"/>
    </row>
    <row r="578" spans="1:7">
      <c r="A578" s="38" t="s">
        <v>2738</v>
      </c>
      <c r="B578" s="39">
        <v>27816243</v>
      </c>
      <c r="C578" s="40" t="s">
        <v>321</v>
      </c>
      <c r="D578" s="40" t="s">
        <v>2739</v>
      </c>
      <c r="E578" s="31"/>
      <c r="F578" s="31"/>
      <c r="G578" s="31"/>
    </row>
    <row r="579" spans="1:7">
      <c r="A579" s="38" t="s">
        <v>1319</v>
      </c>
      <c r="B579" s="39">
        <v>40052875</v>
      </c>
      <c r="C579" s="40" t="s">
        <v>321</v>
      </c>
      <c r="D579" s="40" t="s">
        <v>2740</v>
      </c>
      <c r="E579" s="31"/>
      <c r="F579" s="31"/>
      <c r="G579" s="31"/>
    </row>
    <row r="580" spans="1:7">
      <c r="A580" s="38" t="s">
        <v>2741</v>
      </c>
      <c r="B580" s="39">
        <v>29208550</v>
      </c>
      <c r="C580" s="40" t="s">
        <v>321</v>
      </c>
      <c r="D580" s="40" t="s">
        <v>2742</v>
      </c>
      <c r="E580" s="31"/>
      <c r="F580" s="31"/>
      <c r="G580" s="31"/>
    </row>
    <row r="581" spans="1:7">
      <c r="A581" s="38" t="s">
        <v>2743</v>
      </c>
      <c r="B581" s="39">
        <v>40114584</v>
      </c>
      <c r="C581" s="40" t="s">
        <v>321</v>
      </c>
      <c r="D581" s="40" t="s">
        <v>2744</v>
      </c>
      <c r="E581" s="31"/>
      <c r="F581" s="31"/>
      <c r="G581" s="31"/>
    </row>
    <row r="582" spans="1:7">
      <c r="A582" s="38" t="s">
        <v>2745</v>
      </c>
      <c r="B582" s="39">
        <v>21923226</v>
      </c>
      <c r="C582" s="40" t="s">
        <v>321</v>
      </c>
      <c r="D582" s="40" t="s">
        <v>2746</v>
      </c>
      <c r="E582" s="31"/>
      <c r="F582" s="31"/>
      <c r="G582" s="31"/>
    </row>
    <row r="583" spans="1:7">
      <c r="A583" s="38" t="s">
        <v>2747</v>
      </c>
      <c r="B583" s="39">
        <v>28238359</v>
      </c>
      <c r="C583" s="40" t="s">
        <v>321</v>
      </c>
      <c r="D583" s="40" t="s">
        <v>2748</v>
      </c>
      <c r="E583" s="31"/>
      <c r="F583" s="31"/>
      <c r="G583" s="31"/>
    </row>
    <row r="584" spans="1:7">
      <c r="A584" s="38" t="s">
        <v>2749</v>
      </c>
      <c r="B584" s="39">
        <v>28383871</v>
      </c>
      <c r="C584" s="40" t="s">
        <v>321</v>
      </c>
      <c r="D584" s="40" t="s">
        <v>2750</v>
      </c>
      <c r="E584" s="31"/>
      <c r="F584" s="31"/>
      <c r="G584" s="31"/>
    </row>
    <row r="585" spans="1:7">
      <c r="A585" s="38" t="s">
        <v>2751</v>
      </c>
      <c r="B585" s="39">
        <v>22931699</v>
      </c>
      <c r="C585" s="40" t="s">
        <v>321</v>
      </c>
      <c r="D585" s="40" t="s">
        <v>2752</v>
      </c>
      <c r="E585" s="31"/>
      <c r="F585" s="31"/>
      <c r="G585" s="31"/>
    </row>
    <row r="586" spans="1:7">
      <c r="A586" s="38" t="s">
        <v>2753</v>
      </c>
      <c r="B586" s="39">
        <v>10092367</v>
      </c>
      <c r="C586" s="40" t="s">
        <v>321</v>
      </c>
      <c r="D586" s="40" t="s">
        <v>2754</v>
      </c>
      <c r="E586" s="31"/>
      <c r="F586" s="31"/>
      <c r="G586" s="31"/>
    </row>
    <row r="587" spans="1:7">
      <c r="A587" s="38" t="s">
        <v>2755</v>
      </c>
      <c r="B587" s="39">
        <v>10092369</v>
      </c>
      <c r="C587" s="40" t="s">
        <v>321</v>
      </c>
      <c r="D587" s="40" t="s">
        <v>2756</v>
      </c>
      <c r="E587" s="31"/>
      <c r="F587" s="31"/>
      <c r="G587" s="31"/>
    </row>
    <row r="588" spans="1:7">
      <c r="A588" s="38" t="s">
        <v>2757</v>
      </c>
      <c r="B588" s="39">
        <v>22255014</v>
      </c>
      <c r="C588" s="40" t="s">
        <v>321</v>
      </c>
      <c r="D588" s="40" t="s">
        <v>2758</v>
      </c>
      <c r="E588" s="31"/>
      <c r="F588" s="31"/>
      <c r="G588" s="31"/>
    </row>
    <row r="589" spans="1:7">
      <c r="A589" s="38" t="s">
        <v>2759</v>
      </c>
      <c r="B589" s="39">
        <v>22521350</v>
      </c>
      <c r="C589" s="40" t="s">
        <v>321</v>
      </c>
      <c r="D589" s="40" t="s">
        <v>2760</v>
      </c>
      <c r="E589" s="31"/>
      <c r="F589" s="31"/>
      <c r="G589" s="31"/>
    </row>
    <row r="590" spans="1:7">
      <c r="A590" s="38" t="s">
        <v>2761</v>
      </c>
      <c r="B590" s="39">
        <v>25900492</v>
      </c>
      <c r="C590" s="40" t="s">
        <v>321</v>
      </c>
      <c r="D590" s="40" t="s">
        <v>2762</v>
      </c>
      <c r="E590" s="31"/>
      <c r="F590" s="31"/>
      <c r="G590" s="31"/>
    </row>
    <row r="591" spans="1:7">
      <c r="A591" s="38" t="s">
        <v>2763</v>
      </c>
      <c r="B591" s="39">
        <v>28332800</v>
      </c>
      <c r="C591" s="40" t="s">
        <v>321</v>
      </c>
      <c r="D591" s="40" t="s">
        <v>2764</v>
      </c>
      <c r="E591" s="31"/>
      <c r="F591" s="31"/>
      <c r="G591" s="31"/>
    </row>
    <row r="592" spans="1:7">
      <c r="A592" s="38" t="s">
        <v>2765</v>
      </c>
      <c r="B592" s="39">
        <v>10120263</v>
      </c>
      <c r="C592" s="40" t="s">
        <v>321</v>
      </c>
      <c r="D592" s="40" t="s">
        <v>2766</v>
      </c>
      <c r="E592" s="31"/>
      <c r="F592" s="31"/>
      <c r="G592" s="31"/>
    </row>
    <row r="593" spans="1:7">
      <c r="A593" s="38" t="s">
        <v>2767</v>
      </c>
      <c r="B593" s="39">
        <v>24576861</v>
      </c>
      <c r="C593" s="40" t="s">
        <v>321</v>
      </c>
      <c r="D593" s="40" t="s">
        <v>2768</v>
      </c>
      <c r="E593" s="31"/>
      <c r="F593" s="31"/>
      <c r="G593" s="31"/>
    </row>
    <row r="594" spans="1:7">
      <c r="A594" s="38" t="s">
        <v>2769</v>
      </c>
      <c r="B594" s="39">
        <v>24367359</v>
      </c>
      <c r="C594" s="40" t="s">
        <v>321</v>
      </c>
      <c r="D594" s="40" t="s">
        <v>2770</v>
      </c>
      <c r="E594" s="31"/>
      <c r="F594" s="31"/>
      <c r="G594" s="31"/>
    </row>
    <row r="595" spans="1:7">
      <c r="A595" s="38" t="s">
        <v>2771</v>
      </c>
      <c r="B595" s="39">
        <v>24462181</v>
      </c>
      <c r="C595" s="40" t="s">
        <v>321</v>
      </c>
      <c r="D595" s="40" t="s">
        <v>2772</v>
      </c>
      <c r="E595" s="31"/>
      <c r="F595" s="31"/>
      <c r="G595" s="31"/>
    </row>
    <row r="596" spans="1:7">
      <c r="A596" s="38" t="s">
        <v>1604</v>
      </c>
      <c r="B596" s="39">
        <v>24736311</v>
      </c>
      <c r="C596" s="40" t="s">
        <v>321</v>
      </c>
      <c r="D596" s="40" t="s">
        <v>2773</v>
      </c>
      <c r="E596" s="31"/>
      <c r="F596" s="31"/>
      <c r="G596" s="31"/>
    </row>
    <row r="597" spans="1:7">
      <c r="A597" s="38" t="s">
        <v>2774</v>
      </c>
      <c r="B597" s="39">
        <v>25361508</v>
      </c>
      <c r="C597" s="40" t="s">
        <v>321</v>
      </c>
      <c r="D597" s="40" t="s">
        <v>2775</v>
      </c>
      <c r="E597" s="31"/>
      <c r="F597" s="31"/>
      <c r="G597" s="31"/>
    </row>
    <row r="598" spans="1:7">
      <c r="A598" s="38" t="s">
        <v>2776</v>
      </c>
      <c r="B598" s="39">
        <v>22684357</v>
      </c>
      <c r="C598" s="40" t="s">
        <v>321</v>
      </c>
      <c r="D598" s="40" t="s">
        <v>2777</v>
      </c>
      <c r="E598" s="31"/>
      <c r="F598" s="31"/>
      <c r="G598" s="31"/>
    </row>
    <row r="599" spans="1:7">
      <c r="A599" s="38" t="s">
        <v>2778</v>
      </c>
      <c r="B599" s="39">
        <v>22366045</v>
      </c>
      <c r="C599" s="40" t="s">
        <v>321</v>
      </c>
      <c r="D599" s="40" t="s">
        <v>2779</v>
      </c>
      <c r="E599" s="31"/>
      <c r="F599" s="31"/>
      <c r="G599" s="31"/>
    </row>
    <row r="600" spans="1:7">
      <c r="A600" s="38" t="s">
        <v>2780</v>
      </c>
      <c r="B600" s="39">
        <v>23415821</v>
      </c>
      <c r="C600" s="40" t="s">
        <v>321</v>
      </c>
      <c r="D600" s="40" t="s">
        <v>2781</v>
      </c>
      <c r="E600" s="31"/>
      <c r="F600" s="31"/>
      <c r="G600" s="31"/>
    </row>
    <row r="601" spans="1:7">
      <c r="A601" s="38" t="s">
        <v>2782</v>
      </c>
      <c r="B601" s="39">
        <v>10139740</v>
      </c>
      <c r="C601" s="40" t="s">
        <v>321</v>
      </c>
      <c r="D601" s="40" t="s">
        <v>2783</v>
      </c>
      <c r="E601" s="31"/>
      <c r="F601" s="31"/>
      <c r="G601" s="31"/>
    </row>
    <row r="602" spans="1:7">
      <c r="A602" s="38" t="s">
        <v>2784</v>
      </c>
      <c r="B602" s="39">
        <v>24907639</v>
      </c>
      <c r="C602" s="40" t="s">
        <v>321</v>
      </c>
      <c r="D602" s="40" t="s">
        <v>2785</v>
      </c>
      <c r="E602" s="31"/>
      <c r="F602" s="31"/>
      <c r="G602" s="31"/>
    </row>
    <row r="603" spans="1:7">
      <c r="A603" s="38" t="s">
        <v>2786</v>
      </c>
      <c r="B603" s="39">
        <v>21819097</v>
      </c>
      <c r="C603" s="40" t="s">
        <v>321</v>
      </c>
      <c r="D603" s="40" t="s">
        <v>2787</v>
      </c>
      <c r="E603" s="31"/>
      <c r="F603" s="31"/>
      <c r="G603" s="31"/>
    </row>
    <row r="604" spans="1:7">
      <c r="A604" s="38" t="s">
        <v>2788</v>
      </c>
      <c r="B604" s="39">
        <v>23978184</v>
      </c>
      <c r="C604" s="40" t="s">
        <v>321</v>
      </c>
      <c r="D604" s="40" t="s">
        <v>2789</v>
      </c>
      <c r="E604" s="31"/>
      <c r="F604" s="31"/>
      <c r="G604" s="31"/>
    </row>
    <row r="605" spans="1:7">
      <c r="A605" s="38" t="s">
        <v>2790</v>
      </c>
      <c r="B605" s="39">
        <v>25524857</v>
      </c>
      <c r="C605" s="40" t="s">
        <v>321</v>
      </c>
      <c r="D605" s="40" t="s">
        <v>2791</v>
      </c>
      <c r="E605" s="31"/>
      <c r="F605" s="31"/>
      <c r="G605" s="31"/>
    </row>
    <row r="606" spans="1:7">
      <c r="A606" s="38" t="s">
        <v>2792</v>
      </c>
      <c r="B606" s="39">
        <v>10150998</v>
      </c>
      <c r="C606" s="40" t="s">
        <v>321</v>
      </c>
      <c r="D606" s="40" t="s">
        <v>2793</v>
      </c>
      <c r="E606" s="31"/>
      <c r="F606" s="31"/>
      <c r="G606" s="31"/>
    </row>
    <row r="607" spans="1:7">
      <c r="A607" s="38" t="s">
        <v>2794</v>
      </c>
      <c r="B607" s="39">
        <v>26914896</v>
      </c>
      <c r="C607" s="40" t="s">
        <v>321</v>
      </c>
      <c r="D607" s="40" t="s">
        <v>2795</v>
      </c>
      <c r="E607" s="31"/>
      <c r="F607" s="31"/>
      <c r="G607" s="31"/>
    </row>
    <row r="608" spans="1:7">
      <c r="A608" s="38" t="s">
        <v>2796</v>
      </c>
      <c r="B608" s="39">
        <v>21288091</v>
      </c>
      <c r="C608" s="40" t="s">
        <v>321</v>
      </c>
      <c r="D608" s="40" t="s">
        <v>2797</v>
      </c>
      <c r="E608" s="31"/>
      <c r="F608" s="31"/>
      <c r="G608" s="31"/>
    </row>
    <row r="609" spans="1:7">
      <c r="A609" s="38" t="s">
        <v>2798</v>
      </c>
      <c r="B609" s="39">
        <v>25847796</v>
      </c>
      <c r="C609" s="40" t="s">
        <v>321</v>
      </c>
      <c r="D609" s="40" t="s">
        <v>2799</v>
      </c>
      <c r="E609" s="31"/>
      <c r="F609" s="31"/>
      <c r="G609" s="31"/>
    </row>
    <row r="610" spans="1:7">
      <c r="A610" s="38" t="s">
        <v>2800</v>
      </c>
      <c r="B610" s="39">
        <v>26205321</v>
      </c>
      <c r="C610" s="40" t="s">
        <v>321</v>
      </c>
      <c r="D610" s="40" t="s">
        <v>2801</v>
      </c>
      <c r="E610" s="31"/>
      <c r="F610" s="31"/>
      <c r="G610" s="31"/>
    </row>
    <row r="611" spans="1:7">
      <c r="A611" s="38" t="s">
        <v>2802</v>
      </c>
      <c r="B611" s="39">
        <v>10167387</v>
      </c>
      <c r="C611" s="40" t="s">
        <v>321</v>
      </c>
      <c r="D611" s="40" t="s">
        <v>2803</v>
      </c>
      <c r="E611" s="31"/>
      <c r="F611" s="31"/>
      <c r="G611" s="31"/>
    </row>
    <row r="612" spans="1:7">
      <c r="A612" s="38" t="s">
        <v>2804</v>
      </c>
      <c r="B612" s="39">
        <v>26292623</v>
      </c>
      <c r="C612" s="40" t="s">
        <v>321</v>
      </c>
      <c r="D612" s="40" t="s">
        <v>2805</v>
      </c>
      <c r="E612" s="31"/>
      <c r="F612" s="31"/>
      <c r="G612" s="31"/>
    </row>
    <row r="613" spans="1:7">
      <c r="A613" s="38" t="s">
        <v>2806</v>
      </c>
      <c r="B613" s="39">
        <v>26837271</v>
      </c>
      <c r="C613" s="40" t="s">
        <v>321</v>
      </c>
      <c r="D613" s="40" t="s">
        <v>2807</v>
      </c>
      <c r="E613" s="31"/>
      <c r="F613" s="31"/>
      <c r="G613" s="31"/>
    </row>
    <row r="614" spans="1:7">
      <c r="A614" s="38" t="s">
        <v>2808</v>
      </c>
      <c r="B614" s="39">
        <v>29581650</v>
      </c>
      <c r="C614" s="40" t="s">
        <v>321</v>
      </c>
      <c r="D614" s="40" t="s">
        <v>2809</v>
      </c>
      <c r="E614" s="31"/>
      <c r="F614" s="31"/>
      <c r="G614" s="31"/>
    </row>
    <row r="615" spans="1:7">
      <c r="A615" s="38" t="s">
        <v>2810</v>
      </c>
      <c r="B615" s="39">
        <v>26250815</v>
      </c>
      <c r="C615" s="40" t="s">
        <v>321</v>
      </c>
      <c r="D615" s="40" t="s">
        <v>2811</v>
      </c>
      <c r="E615" s="31"/>
      <c r="F615" s="31"/>
      <c r="G615" s="31"/>
    </row>
    <row r="616" spans="1:7">
      <c r="A616" s="38" t="s">
        <v>2812</v>
      </c>
      <c r="B616" s="39">
        <v>10178956</v>
      </c>
      <c r="C616" s="40" t="s">
        <v>321</v>
      </c>
      <c r="D616" s="40" t="s">
        <v>2813</v>
      </c>
      <c r="E616" s="31"/>
      <c r="F616" s="31"/>
      <c r="G616" s="31"/>
    </row>
    <row r="617" spans="1:7">
      <c r="A617" s="38" t="s">
        <v>2814</v>
      </c>
      <c r="B617" s="39">
        <v>27182449</v>
      </c>
      <c r="C617" s="40" t="s">
        <v>321</v>
      </c>
      <c r="D617" s="40" t="s">
        <v>2815</v>
      </c>
      <c r="E617" s="31"/>
      <c r="F617" s="31"/>
      <c r="G617" s="31"/>
    </row>
    <row r="618" spans="1:7">
      <c r="A618" s="38" t="s">
        <v>2816</v>
      </c>
      <c r="B618" s="39">
        <v>22243822</v>
      </c>
      <c r="C618" s="40" t="s">
        <v>321</v>
      </c>
      <c r="D618" s="40" t="s">
        <v>2817</v>
      </c>
      <c r="E618" s="31"/>
      <c r="F618" s="31"/>
      <c r="G618" s="31"/>
    </row>
    <row r="619" spans="1:7">
      <c r="A619" s="38" t="s">
        <v>2818</v>
      </c>
      <c r="B619" s="39">
        <v>27840748</v>
      </c>
      <c r="C619" s="40" t="s">
        <v>321</v>
      </c>
      <c r="D619" s="40" t="s">
        <v>2819</v>
      </c>
      <c r="E619" s="31"/>
      <c r="F619" s="31"/>
      <c r="G619" s="31"/>
    </row>
    <row r="620" spans="1:7">
      <c r="A620" s="38" t="s">
        <v>2820</v>
      </c>
      <c r="B620" s="39">
        <v>26239730</v>
      </c>
      <c r="C620" s="40" t="s">
        <v>321</v>
      </c>
      <c r="D620" s="40" t="s">
        <v>2821</v>
      </c>
      <c r="E620" s="31"/>
      <c r="F620" s="31"/>
      <c r="G620" s="31"/>
    </row>
    <row r="621" spans="1:7">
      <c r="A621" s="38" t="s">
        <v>2822</v>
      </c>
      <c r="B621" s="39">
        <v>10194070</v>
      </c>
      <c r="C621" s="40" t="s">
        <v>321</v>
      </c>
      <c r="D621" s="40" t="s">
        <v>2823</v>
      </c>
      <c r="E621" s="31"/>
      <c r="F621" s="31"/>
      <c r="G621" s="31"/>
    </row>
    <row r="622" spans="1:7">
      <c r="A622" s="38" t="s">
        <v>2824</v>
      </c>
      <c r="B622" s="39">
        <v>10194076</v>
      </c>
      <c r="C622" s="40" t="s">
        <v>321</v>
      </c>
      <c r="D622" s="40" t="s">
        <v>2825</v>
      </c>
      <c r="E622" s="31"/>
      <c r="F622" s="31"/>
      <c r="G622" s="31"/>
    </row>
    <row r="623" spans="1:7">
      <c r="A623" s="38" t="s">
        <v>2826</v>
      </c>
      <c r="B623" s="39">
        <v>23036235</v>
      </c>
      <c r="C623" s="40" t="s">
        <v>321</v>
      </c>
      <c r="D623" s="40" t="s">
        <v>2827</v>
      </c>
      <c r="E623" s="31"/>
      <c r="F623" s="31"/>
      <c r="G623" s="31"/>
    </row>
    <row r="624" spans="1:7">
      <c r="A624" s="38" t="s">
        <v>2828</v>
      </c>
      <c r="B624" s="39">
        <v>10202631</v>
      </c>
      <c r="C624" s="40" t="s">
        <v>321</v>
      </c>
      <c r="D624" s="40" t="s">
        <v>2829</v>
      </c>
      <c r="E624" s="31"/>
      <c r="F624" s="31"/>
      <c r="G624" s="31"/>
    </row>
    <row r="625" spans="1:7">
      <c r="A625" s="38" t="s">
        <v>2830</v>
      </c>
      <c r="B625" s="39">
        <v>40123210</v>
      </c>
      <c r="C625" s="40" t="s">
        <v>321</v>
      </c>
      <c r="D625" s="40" t="s">
        <v>2831</v>
      </c>
      <c r="E625" s="31"/>
      <c r="F625" s="31"/>
      <c r="G625" s="31"/>
    </row>
    <row r="626" spans="1:7">
      <c r="A626" s="38" t="s">
        <v>2832</v>
      </c>
      <c r="B626" s="39">
        <v>40109983</v>
      </c>
      <c r="C626" s="40" t="s">
        <v>321</v>
      </c>
      <c r="D626" s="40" t="s">
        <v>2833</v>
      </c>
      <c r="E626" s="31"/>
      <c r="F626" s="31"/>
      <c r="G626" s="31"/>
    </row>
    <row r="627" spans="1:7">
      <c r="A627" s="38" t="s">
        <v>2834</v>
      </c>
      <c r="B627" s="39">
        <v>10212394</v>
      </c>
      <c r="C627" s="40" t="s">
        <v>321</v>
      </c>
      <c r="D627" s="40" t="s">
        <v>2835</v>
      </c>
      <c r="E627" s="31"/>
      <c r="F627" s="31"/>
      <c r="G627" s="31"/>
    </row>
    <row r="628" spans="1:7">
      <c r="A628" s="38" t="s">
        <v>2836</v>
      </c>
      <c r="B628" s="39">
        <v>29092153</v>
      </c>
      <c r="C628" s="40" t="s">
        <v>321</v>
      </c>
      <c r="D628" s="40" t="s">
        <v>2837</v>
      </c>
      <c r="E628" s="31"/>
      <c r="F628" s="31"/>
      <c r="G628" s="31"/>
    </row>
    <row r="629" spans="1:7">
      <c r="A629" s="38" t="s">
        <v>690</v>
      </c>
      <c r="B629" s="39" t="s">
        <v>2838</v>
      </c>
      <c r="C629" s="40" t="s">
        <v>321</v>
      </c>
      <c r="D629" s="28" t="s">
        <v>2839</v>
      </c>
      <c r="E629" s="31"/>
      <c r="F629" s="31"/>
      <c r="G629" s="31"/>
    </row>
    <row r="630" spans="1:7">
      <c r="A630" s="38" t="s">
        <v>760</v>
      </c>
      <c r="B630" s="39" t="s">
        <v>2840</v>
      </c>
      <c r="C630" s="40" t="s">
        <v>321</v>
      </c>
      <c r="D630" s="30" t="s">
        <v>2841</v>
      </c>
      <c r="E630" s="31"/>
      <c r="F630" s="31"/>
      <c r="G630" s="31"/>
    </row>
    <row r="631" spans="1:7">
      <c r="A631" s="38" t="s">
        <v>944</v>
      </c>
      <c r="B631" s="39" t="s">
        <v>2842</v>
      </c>
      <c r="C631" s="41" t="s">
        <v>2843</v>
      </c>
      <c r="D631" s="40" t="s">
        <v>2844</v>
      </c>
      <c r="E631" s="31"/>
      <c r="F631" s="31"/>
      <c r="G631" s="31"/>
    </row>
    <row r="632" spans="1:7">
      <c r="A632" s="38" t="s">
        <v>2845</v>
      </c>
      <c r="B632" s="39" t="s">
        <v>2846</v>
      </c>
      <c r="C632" s="40" t="s">
        <v>2843</v>
      </c>
      <c r="D632" s="40" t="s">
        <v>2847</v>
      </c>
      <c r="E632" s="31"/>
      <c r="F632" s="31"/>
      <c r="G632" s="31"/>
    </row>
    <row r="633" spans="1:7">
      <c r="A633" s="38" t="s">
        <v>836</v>
      </c>
      <c r="B633" s="39">
        <v>10124192</v>
      </c>
      <c r="C633" s="38" t="s">
        <v>85</v>
      </c>
      <c r="D633" s="40" t="s">
        <v>2848</v>
      </c>
      <c r="E633" s="31"/>
      <c r="F633" s="31"/>
      <c r="G633" s="31"/>
    </row>
    <row r="634" spans="1:7">
      <c r="A634" s="38" t="s">
        <v>2849</v>
      </c>
      <c r="B634" s="39">
        <v>10187889</v>
      </c>
      <c r="C634" s="38" t="s">
        <v>85</v>
      </c>
      <c r="D634" s="40" t="s">
        <v>2850</v>
      </c>
      <c r="E634" s="31"/>
      <c r="F634" s="31"/>
      <c r="G634" s="31"/>
    </row>
    <row r="635" spans="1:7" ht="30">
      <c r="A635" s="38" t="s">
        <v>726</v>
      </c>
      <c r="B635" s="39">
        <v>10136995</v>
      </c>
      <c r="C635" s="38" t="s">
        <v>85</v>
      </c>
      <c r="D635" s="40" t="s">
        <v>2851</v>
      </c>
      <c r="E635" s="31"/>
      <c r="F635" s="31"/>
      <c r="G635" s="34" t="s">
        <v>2852</v>
      </c>
    </row>
    <row r="636" spans="1:7">
      <c r="A636" s="38" t="s">
        <v>1095</v>
      </c>
      <c r="B636" s="39">
        <v>20648388</v>
      </c>
      <c r="C636" s="38" t="s">
        <v>85</v>
      </c>
      <c r="D636" s="40" t="s">
        <v>2853</v>
      </c>
      <c r="E636" s="31"/>
      <c r="F636" s="31"/>
      <c r="G636" s="31"/>
    </row>
    <row r="637" spans="1:7">
      <c r="A637" s="38" t="s">
        <v>2854</v>
      </c>
      <c r="B637" s="39">
        <v>10165552</v>
      </c>
      <c r="C637" s="38" t="s">
        <v>85</v>
      </c>
      <c r="D637" s="40" t="s">
        <v>2855</v>
      </c>
      <c r="E637" s="31"/>
      <c r="F637" s="31"/>
      <c r="G637" s="31"/>
    </row>
    <row r="638" spans="1:7">
      <c r="A638" s="38" t="s">
        <v>1192</v>
      </c>
      <c r="B638" s="39">
        <v>29217924</v>
      </c>
      <c r="C638" s="38" t="s">
        <v>85</v>
      </c>
      <c r="D638" s="40" t="s">
        <v>2856</v>
      </c>
      <c r="E638" s="31"/>
      <c r="F638" s="31"/>
      <c r="G638" s="31"/>
    </row>
    <row r="639" spans="1:7">
      <c r="A639" s="38" t="s">
        <v>837</v>
      </c>
      <c r="B639" s="39">
        <v>10159485</v>
      </c>
      <c r="C639" s="38" t="s">
        <v>85</v>
      </c>
      <c r="D639" s="40" t="s">
        <v>2857</v>
      </c>
      <c r="E639" s="31"/>
      <c r="F639" s="31"/>
      <c r="G639" s="31"/>
    </row>
    <row r="640" spans="1:7">
      <c r="A640" s="38" t="s">
        <v>1267</v>
      </c>
      <c r="B640" s="39">
        <v>23367622</v>
      </c>
      <c r="C640" s="38" t="s">
        <v>85</v>
      </c>
      <c r="D640" s="40" t="s">
        <v>2858</v>
      </c>
      <c r="E640" s="31"/>
      <c r="F640" s="31"/>
      <c r="G640" s="31"/>
    </row>
    <row r="641" spans="1:7">
      <c r="A641" s="38" t="s">
        <v>81</v>
      </c>
      <c r="B641" s="39">
        <v>22854988</v>
      </c>
      <c r="C641" s="38" t="s">
        <v>85</v>
      </c>
      <c r="D641" s="40" t="s">
        <v>2859</v>
      </c>
      <c r="E641" s="31"/>
      <c r="F641" s="31"/>
      <c r="G641" s="31"/>
    </row>
    <row r="642" spans="1:7">
      <c r="A642" s="38" t="s">
        <v>2860</v>
      </c>
      <c r="B642" s="39">
        <v>26310168</v>
      </c>
      <c r="C642" s="38" t="s">
        <v>85</v>
      </c>
      <c r="D642" s="40" t="s">
        <v>2861</v>
      </c>
      <c r="E642" s="31"/>
      <c r="F642" s="31"/>
      <c r="G642" s="31"/>
    </row>
    <row r="643" spans="1:7">
      <c r="A643" s="38" t="s">
        <v>153</v>
      </c>
      <c r="B643" s="39">
        <v>10200262</v>
      </c>
      <c r="C643" s="38" t="s">
        <v>85</v>
      </c>
      <c r="D643" s="40" t="s">
        <v>2862</v>
      </c>
      <c r="E643" s="31"/>
      <c r="F643" s="31"/>
      <c r="G643" s="31"/>
    </row>
    <row r="644" spans="1:7">
      <c r="A644" s="38" t="s">
        <v>1677</v>
      </c>
      <c r="B644" s="39">
        <v>10105325</v>
      </c>
      <c r="C644" s="38" t="s">
        <v>85</v>
      </c>
      <c r="D644" s="40" t="s">
        <v>2863</v>
      </c>
      <c r="E644" s="31"/>
      <c r="F644" s="31"/>
      <c r="G644" s="31"/>
    </row>
    <row r="645" spans="1:7">
      <c r="A645" s="38" t="s">
        <v>614</v>
      </c>
      <c r="B645" s="39">
        <v>10085125</v>
      </c>
      <c r="C645" s="38" t="s">
        <v>85</v>
      </c>
      <c r="D645" s="40" t="s">
        <v>2864</v>
      </c>
      <c r="E645" s="31"/>
      <c r="F645" s="31"/>
      <c r="G645" s="31"/>
    </row>
    <row r="646" spans="1:7">
      <c r="A646" s="38" t="s">
        <v>896</v>
      </c>
      <c r="B646" s="39">
        <v>10186223</v>
      </c>
      <c r="C646" s="38" t="s">
        <v>85</v>
      </c>
      <c r="D646" s="40" t="s">
        <v>2865</v>
      </c>
      <c r="E646" s="31"/>
      <c r="F646" s="31"/>
      <c r="G646" s="31"/>
    </row>
    <row r="647" spans="1:7">
      <c r="A647" s="38" t="s">
        <v>624</v>
      </c>
      <c r="B647" s="39">
        <v>10178728</v>
      </c>
      <c r="C647" s="38" t="s">
        <v>85</v>
      </c>
      <c r="D647" s="40" t="s">
        <v>2866</v>
      </c>
      <c r="E647" s="31"/>
      <c r="F647" s="31"/>
      <c r="G647" s="31"/>
    </row>
    <row r="648" spans="1:7">
      <c r="A648" s="38" t="s">
        <v>2867</v>
      </c>
      <c r="B648" s="39">
        <v>20465119</v>
      </c>
      <c r="C648" s="38" t="s">
        <v>85</v>
      </c>
      <c r="D648" s="40" t="s">
        <v>2868</v>
      </c>
      <c r="E648" s="31"/>
      <c r="F648" s="31"/>
      <c r="G648" s="31"/>
    </row>
    <row r="649" spans="1:7">
      <c r="A649" s="38" t="s">
        <v>1208</v>
      </c>
      <c r="B649" s="39">
        <v>10200660</v>
      </c>
      <c r="C649" s="38" t="s">
        <v>85</v>
      </c>
      <c r="D649" s="40" t="s">
        <v>2869</v>
      </c>
      <c r="E649" s="31"/>
      <c r="F649" s="31"/>
      <c r="G649" s="31"/>
    </row>
    <row r="650" spans="1:7">
      <c r="A650" s="38" t="s">
        <v>406</v>
      </c>
      <c r="B650" s="39">
        <v>23698610</v>
      </c>
      <c r="C650" s="38" t="s">
        <v>85</v>
      </c>
      <c r="D650" s="40" t="s">
        <v>2870</v>
      </c>
      <c r="E650" s="31"/>
      <c r="F650" s="31"/>
      <c r="G650" s="31"/>
    </row>
    <row r="651" spans="1:7">
      <c r="A651" s="38" t="s">
        <v>2871</v>
      </c>
      <c r="B651" s="39">
        <v>10178726</v>
      </c>
      <c r="C651" s="38" t="s">
        <v>85</v>
      </c>
      <c r="D651" s="40" t="s">
        <v>2872</v>
      </c>
      <c r="E651" s="31"/>
      <c r="F651" s="31"/>
      <c r="G651" s="31"/>
    </row>
    <row r="652" spans="1:7">
      <c r="A652" s="38" t="s">
        <v>1412</v>
      </c>
      <c r="B652" s="39">
        <v>10125302</v>
      </c>
      <c r="C652" s="38" t="s">
        <v>85</v>
      </c>
      <c r="D652" s="40" t="s">
        <v>2873</v>
      </c>
      <c r="E652" s="31"/>
      <c r="F652" s="31"/>
      <c r="G652" s="31"/>
    </row>
    <row r="653" spans="1:7">
      <c r="A653" s="38" t="s">
        <v>629</v>
      </c>
      <c r="B653" s="39">
        <v>10120449</v>
      </c>
      <c r="C653" s="38" t="s">
        <v>85</v>
      </c>
      <c r="D653" s="40" t="s">
        <v>2874</v>
      </c>
      <c r="E653" s="31"/>
      <c r="F653" s="31"/>
      <c r="G653" s="31"/>
    </row>
    <row r="654" spans="1:7">
      <c r="A654" s="38" t="s">
        <v>2875</v>
      </c>
      <c r="B654" s="39">
        <v>10141847</v>
      </c>
      <c r="C654" s="38" t="s">
        <v>85</v>
      </c>
      <c r="D654" s="40" t="s">
        <v>2876</v>
      </c>
      <c r="E654" s="31"/>
      <c r="F654" s="31"/>
      <c r="G654" s="31"/>
    </row>
    <row r="655" spans="1:7">
      <c r="A655" s="38" t="s">
        <v>449</v>
      </c>
      <c r="B655" s="39">
        <v>10124872</v>
      </c>
      <c r="C655" s="38" t="s">
        <v>85</v>
      </c>
      <c r="D655" s="40" t="s">
        <v>2877</v>
      </c>
      <c r="E655" s="31"/>
      <c r="F655" s="31"/>
      <c r="G655" s="31"/>
    </row>
    <row r="656" spans="1:7">
      <c r="A656" s="38" t="s">
        <v>1193</v>
      </c>
      <c r="B656" s="39">
        <v>10122499</v>
      </c>
      <c r="C656" s="38" t="s">
        <v>85</v>
      </c>
      <c r="D656" s="40" t="s">
        <v>2878</v>
      </c>
      <c r="E656" s="31"/>
      <c r="F656" s="31"/>
      <c r="G656" s="31"/>
    </row>
    <row r="657" spans="1:7">
      <c r="A657" s="38" t="s">
        <v>442</v>
      </c>
      <c r="B657" s="39">
        <v>10146874</v>
      </c>
      <c r="C657" s="38" t="s">
        <v>85</v>
      </c>
      <c r="D657" s="40" t="s">
        <v>2879</v>
      </c>
      <c r="E657" s="31"/>
      <c r="F657" s="31"/>
      <c r="G657" s="31"/>
    </row>
    <row r="658" spans="1:7">
      <c r="A658" s="38" t="s">
        <v>154</v>
      </c>
      <c r="B658" s="39">
        <v>20990868</v>
      </c>
      <c r="C658" s="38" t="s">
        <v>85</v>
      </c>
      <c r="D658" s="40" t="s">
        <v>2880</v>
      </c>
      <c r="E658" s="31"/>
      <c r="F658" s="31"/>
      <c r="G658" s="31"/>
    </row>
    <row r="659" spans="1:7">
      <c r="A659" s="38" t="s">
        <v>798</v>
      </c>
      <c r="B659" s="39">
        <v>10190845</v>
      </c>
      <c r="C659" s="38" t="s">
        <v>85</v>
      </c>
      <c r="D659" s="40" t="s">
        <v>2881</v>
      </c>
      <c r="E659" s="31"/>
      <c r="F659" s="31"/>
      <c r="G659" s="31"/>
    </row>
    <row r="660" spans="1:7">
      <c r="A660" s="38" t="s">
        <v>2882</v>
      </c>
      <c r="B660" s="39">
        <v>23455602</v>
      </c>
      <c r="C660" s="38" t="s">
        <v>85</v>
      </c>
      <c r="D660" s="40" t="s">
        <v>2883</v>
      </c>
      <c r="E660" s="31"/>
      <c r="F660" s="31"/>
      <c r="G660" s="31"/>
    </row>
    <row r="661" spans="1:7">
      <c r="A661" s="38" t="s">
        <v>2884</v>
      </c>
      <c r="B661" s="39">
        <v>10201077</v>
      </c>
      <c r="C661" s="38" t="s">
        <v>85</v>
      </c>
      <c r="D661" s="40" t="s">
        <v>2885</v>
      </c>
      <c r="E661" s="31"/>
      <c r="F661" s="31"/>
      <c r="G661" s="31"/>
    </row>
    <row r="662" spans="1:7">
      <c r="A662" s="38" t="s">
        <v>2886</v>
      </c>
      <c r="B662" s="39">
        <v>10211961</v>
      </c>
      <c r="C662" s="38" t="s">
        <v>85</v>
      </c>
      <c r="D662" s="40" t="s">
        <v>2887</v>
      </c>
      <c r="E662" s="31"/>
      <c r="F662" s="31"/>
      <c r="G662" s="31"/>
    </row>
    <row r="663" spans="1:7">
      <c r="A663" s="38" t="s">
        <v>444</v>
      </c>
      <c r="B663" s="39">
        <v>10186202</v>
      </c>
      <c r="C663" s="38" t="s">
        <v>85</v>
      </c>
      <c r="D663" s="40" t="s">
        <v>2888</v>
      </c>
      <c r="E663" s="31"/>
      <c r="F663" s="31"/>
      <c r="G663" s="31"/>
    </row>
    <row r="664" spans="1:7">
      <c r="A664" s="38" t="s">
        <v>788</v>
      </c>
      <c r="B664" s="39">
        <v>29223886</v>
      </c>
      <c r="C664" s="38" t="s">
        <v>85</v>
      </c>
      <c r="D664" s="40" t="s">
        <v>2889</v>
      </c>
      <c r="E664" s="31"/>
      <c r="F664" s="31"/>
      <c r="G664" s="31"/>
    </row>
    <row r="665" spans="1:7">
      <c r="A665" s="38" t="s">
        <v>452</v>
      </c>
      <c r="B665" s="39">
        <v>20044903</v>
      </c>
      <c r="C665" s="38" t="s">
        <v>85</v>
      </c>
      <c r="D665" s="40" t="s">
        <v>2890</v>
      </c>
      <c r="E665" s="31"/>
      <c r="F665" s="31"/>
      <c r="G665" s="31"/>
    </row>
    <row r="666" spans="1:7">
      <c r="A666" s="38" t="s">
        <v>727</v>
      </c>
      <c r="B666" s="39">
        <v>10170625</v>
      </c>
      <c r="C666" s="38" t="s">
        <v>85</v>
      </c>
      <c r="D666" s="40" t="s">
        <v>2891</v>
      </c>
      <c r="E666" s="31"/>
      <c r="F666" s="31"/>
      <c r="G666" s="31"/>
    </row>
    <row r="667" spans="1:7">
      <c r="A667" s="38" t="s">
        <v>945</v>
      </c>
      <c r="B667" s="39">
        <v>29458808</v>
      </c>
      <c r="C667" s="38" t="s">
        <v>85</v>
      </c>
      <c r="D667" s="40" t="s">
        <v>2892</v>
      </c>
      <c r="E667" s="31"/>
      <c r="F667" s="31"/>
      <c r="G667" s="31"/>
    </row>
    <row r="668" spans="1:7">
      <c r="A668" s="38" t="s">
        <v>2893</v>
      </c>
      <c r="B668" s="39">
        <v>10025720</v>
      </c>
      <c r="C668" s="38" t="s">
        <v>85</v>
      </c>
      <c r="D668" s="40" t="s">
        <v>2894</v>
      </c>
      <c r="E668" s="31"/>
      <c r="F668" s="31"/>
      <c r="G668" s="31"/>
    </row>
    <row r="669" spans="1:7">
      <c r="A669" s="38" t="s">
        <v>507</v>
      </c>
      <c r="B669" s="39">
        <v>24574524</v>
      </c>
      <c r="C669" s="38" t="s">
        <v>85</v>
      </c>
      <c r="D669" s="40" t="s">
        <v>2895</v>
      </c>
      <c r="E669" s="31"/>
      <c r="F669" s="31"/>
      <c r="G669" s="31"/>
    </row>
    <row r="670" spans="1:7">
      <c r="A670" s="38" t="s">
        <v>2896</v>
      </c>
      <c r="B670" s="39">
        <v>10211648</v>
      </c>
      <c r="C670" s="38" t="s">
        <v>85</v>
      </c>
      <c r="D670" s="40" t="s">
        <v>2897</v>
      </c>
      <c r="E670" s="31"/>
      <c r="F670" s="31"/>
      <c r="G670" s="31"/>
    </row>
    <row r="671" spans="1:7">
      <c r="A671" s="38" t="s">
        <v>565</v>
      </c>
      <c r="B671" s="39">
        <v>10215880</v>
      </c>
      <c r="C671" s="38" t="s">
        <v>85</v>
      </c>
      <c r="D671" s="40" t="s">
        <v>2898</v>
      </c>
      <c r="E671" s="31"/>
      <c r="F671" s="31"/>
      <c r="G671" s="31"/>
    </row>
    <row r="672" spans="1:7">
      <c r="A672" s="38" t="s">
        <v>2899</v>
      </c>
      <c r="B672" s="39">
        <v>21532871</v>
      </c>
      <c r="C672" s="38" t="s">
        <v>85</v>
      </c>
      <c r="D672" s="40" t="s">
        <v>2900</v>
      </c>
      <c r="E672" s="31"/>
      <c r="F672" s="31"/>
      <c r="G672" s="31"/>
    </row>
    <row r="673" spans="1:7">
      <c r="A673" s="38" t="s">
        <v>2901</v>
      </c>
      <c r="B673" s="39">
        <v>10207768</v>
      </c>
      <c r="C673" s="38" t="s">
        <v>85</v>
      </c>
      <c r="D673" s="40" t="s">
        <v>2902</v>
      </c>
      <c r="E673" s="31"/>
      <c r="F673" s="31"/>
      <c r="G673" s="31"/>
    </row>
    <row r="674" spans="1:7">
      <c r="A674" s="38" t="s">
        <v>797</v>
      </c>
      <c r="B674" s="39">
        <v>23268594</v>
      </c>
      <c r="C674" s="38" t="s">
        <v>85</v>
      </c>
      <c r="D674" s="40" t="s">
        <v>2903</v>
      </c>
      <c r="E674" s="31"/>
      <c r="F674" s="31"/>
      <c r="G674" s="31"/>
    </row>
    <row r="675" spans="1:7">
      <c r="A675" s="38" t="s">
        <v>724</v>
      </c>
      <c r="B675" s="39">
        <v>10103366</v>
      </c>
      <c r="C675" s="38" t="s">
        <v>85</v>
      </c>
      <c r="D675" s="40" t="s">
        <v>2904</v>
      </c>
      <c r="E675" s="31"/>
      <c r="F675" s="31"/>
      <c r="G675" s="31"/>
    </row>
    <row r="676" spans="1:7">
      <c r="A676" s="38" t="s">
        <v>451</v>
      </c>
      <c r="B676" s="39">
        <v>10089733</v>
      </c>
      <c r="C676" s="38" t="s">
        <v>85</v>
      </c>
      <c r="D676" s="40" t="s">
        <v>2905</v>
      </c>
      <c r="E676" s="31"/>
      <c r="F676" s="31"/>
      <c r="G676" s="31"/>
    </row>
    <row r="677" spans="1:7">
      <c r="A677" s="38" t="s">
        <v>2906</v>
      </c>
      <c r="B677" s="39">
        <v>25986974</v>
      </c>
      <c r="C677" s="38" t="s">
        <v>85</v>
      </c>
      <c r="D677" s="40" t="s">
        <v>2907</v>
      </c>
      <c r="E677" s="31"/>
      <c r="F677" s="31"/>
      <c r="G677" s="31"/>
    </row>
    <row r="678" spans="1:7">
      <c r="A678" s="38" t="s">
        <v>2908</v>
      </c>
      <c r="B678" s="39">
        <v>22213230</v>
      </c>
      <c r="C678" s="38" t="s">
        <v>85</v>
      </c>
      <c r="D678" s="40" t="s">
        <v>2909</v>
      </c>
      <c r="E678" s="31"/>
      <c r="F678" s="31"/>
      <c r="G678" s="31"/>
    </row>
    <row r="679" spans="1:7">
      <c r="A679" s="38" t="s">
        <v>2910</v>
      </c>
      <c r="B679" s="39">
        <v>23063038</v>
      </c>
      <c r="C679" s="38" t="s">
        <v>85</v>
      </c>
      <c r="D679" s="40" t="s">
        <v>2911</v>
      </c>
      <c r="E679" s="31"/>
      <c r="F679" s="31"/>
      <c r="G679" s="31"/>
    </row>
    <row r="680" spans="1:7">
      <c r="A680" s="38" t="s">
        <v>795</v>
      </c>
      <c r="B680" s="39">
        <v>28389829</v>
      </c>
      <c r="C680" s="41" t="s">
        <v>85</v>
      </c>
      <c r="D680" s="40"/>
      <c r="E680" s="31"/>
      <c r="F680" s="31"/>
      <c r="G680" s="31"/>
    </row>
    <row r="681" spans="1:7">
      <c r="A681" s="38" t="s">
        <v>946</v>
      </c>
      <c r="B681" s="39" t="s">
        <v>2912</v>
      </c>
      <c r="C681" s="40" t="s">
        <v>85</v>
      </c>
      <c r="D681" s="40" t="s">
        <v>2913</v>
      </c>
      <c r="E681" s="31"/>
      <c r="F681" s="31"/>
      <c r="G681" s="31"/>
    </row>
    <row r="682" spans="1:7">
      <c r="A682" s="38" t="s">
        <v>2914</v>
      </c>
      <c r="B682" s="39">
        <v>23739902</v>
      </c>
      <c r="C682" s="40" t="s">
        <v>963</v>
      </c>
      <c r="D682" s="40" t="s">
        <v>2915</v>
      </c>
      <c r="E682" s="31"/>
      <c r="F682" s="31"/>
      <c r="G682" s="31"/>
    </row>
    <row r="683" spans="1:7">
      <c r="A683" s="38" t="s">
        <v>2916</v>
      </c>
      <c r="B683" s="39">
        <v>10189441</v>
      </c>
      <c r="C683" s="40" t="s">
        <v>963</v>
      </c>
      <c r="D683" s="40" t="s">
        <v>2917</v>
      </c>
      <c r="E683" s="31"/>
      <c r="F683" s="31"/>
      <c r="G683" s="31"/>
    </row>
    <row r="684" spans="1:7">
      <c r="A684" s="38" t="s">
        <v>2918</v>
      </c>
      <c r="B684" s="39">
        <v>21778285</v>
      </c>
      <c r="C684" s="40" t="s">
        <v>963</v>
      </c>
      <c r="D684" s="40" t="s">
        <v>2919</v>
      </c>
      <c r="E684" s="31"/>
      <c r="F684" s="31"/>
      <c r="G684" s="31"/>
    </row>
    <row r="685" spans="1:7">
      <c r="A685" s="38" t="s">
        <v>2920</v>
      </c>
      <c r="B685" s="39">
        <v>20295310</v>
      </c>
      <c r="C685" s="40" t="s">
        <v>963</v>
      </c>
      <c r="D685" s="40" t="s">
        <v>2921</v>
      </c>
      <c r="E685" s="31"/>
      <c r="F685" s="31"/>
      <c r="G685" s="31"/>
    </row>
    <row r="686" spans="1:7">
      <c r="A686" s="38" t="s">
        <v>2922</v>
      </c>
      <c r="B686" s="39">
        <v>10099863</v>
      </c>
      <c r="C686" s="40" t="s">
        <v>963</v>
      </c>
      <c r="D686" s="40" t="s">
        <v>2923</v>
      </c>
      <c r="E686" s="31"/>
      <c r="F686" s="31"/>
      <c r="G686" s="31"/>
    </row>
    <row r="687" spans="1:7">
      <c r="A687" s="38" t="s">
        <v>1358</v>
      </c>
      <c r="B687" s="39">
        <v>20170518</v>
      </c>
      <c r="C687" s="40" t="s">
        <v>963</v>
      </c>
      <c r="D687" s="40" t="s">
        <v>2924</v>
      </c>
      <c r="E687" s="31"/>
      <c r="F687" s="31"/>
      <c r="G687" s="31"/>
    </row>
    <row r="688" spans="1:7">
      <c r="A688" s="38" t="s">
        <v>2925</v>
      </c>
      <c r="B688" s="39">
        <v>20224723</v>
      </c>
      <c r="C688" s="40" t="s">
        <v>963</v>
      </c>
      <c r="D688" s="40" t="s">
        <v>2926</v>
      </c>
      <c r="E688" s="31"/>
      <c r="F688" s="31"/>
      <c r="G688" s="31"/>
    </row>
    <row r="689" spans="1:7">
      <c r="A689" s="38" t="s">
        <v>959</v>
      </c>
      <c r="B689" s="39">
        <v>10116215</v>
      </c>
      <c r="C689" s="40" t="s">
        <v>963</v>
      </c>
      <c r="D689" s="40" t="s">
        <v>2927</v>
      </c>
      <c r="E689" s="31"/>
      <c r="F689" s="31"/>
      <c r="G689" s="31"/>
    </row>
    <row r="690" spans="1:7">
      <c r="A690" s="38" t="s">
        <v>2928</v>
      </c>
      <c r="B690" s="39">
        <v>10119659</v>
      </c>
      <c r="C690" s="40" t="s">
        <v>963</v>
      </c>
      <c r="D690" s="40" t="s">
        <v>2929</v>
      </c>
      <c r="E690" s="31"/>
      <c r="F690" s="31"/>
      <c r="G690" s="31"/>
    </row>
    <row r="691" spans="1:7">
      <c r="A691" s="38" t="s">
        <v>2930</v>
      </c>
      <c r="B691" s="39">
        <v>10129008</v>
      </c>
      <c r="C691" s="40" t="s">
        <v>963</v>
      </c>
      <c r="D691" s="40" t="s">
        <v>2931</v>
      </c>
      <c r="E691" s="31"/>
      <c r="F691" s="31"/>
      <c r="G691" s="31"/>
    </row>
    <row r="692" spans="1:7">
      <c r="A692" s="38" t="s">
        <v>2932</v>
      </c>
      <c r="B692" s="39">
        <v>20534536</v>
      </c>
      <c r="C692" s="40" t="s">
        <v>963</v>
      </c>
      <c r="D692" s="40" t="s">
        <v>2933</v>
      </c>
      <c r="E692" s="31"/>
      <c r="F692" s="31"/>
      <c r="G692" s="31"/>
    </row>
    <row r="693" spans="1:7">
      <c r="A693" s="38" t="s">
        <v>2934</v>
      </c>
      <c r="B693" s="39">
        <v>10154821</v>
      </c>
      <c r="C693" s="40" t="s">
        <v>963</v>
      </c>
      <c r="D693" s="40" t="s">
        <v>2935</v>
      </c>
      <c r="E693" s="31"/>
      <c r="F693" s="31"/>
      <c r="G693" s="31"/>
    </row>
    <row r="694" spans="1:7">
      <c r="A694" s="38" t="s">
        <v>1607</v>
      </c>
      <c r="B694" s="39">
        <v>10159007</v>
      </c>
      <c r="C694" s="40" t="s">
        <v>963</v>
      </c>
      <c r="D694" s="40" t="s">
        <v>2936</v>
      </c>
      <c r="E694" s="31"/>
      <c r="F694" s="31"/>
      <c r="G694" s="31"/>
    </row>
    <row r="695" spans="1:7">
      <c r="A695" s="38" t="s">
        <v>1359</v>
      </c>
      <c r="B695" s="39">
        <v>10178295</v>
      </c>
      <c r="C695" s="40" t="s">
        <v>963</v>
      </c>
      <c r="D695" s="40" t="s">
        <v>2937</v>
      </c>
      <c r="E695" s="31"/>
      <c r="F695" s="31"/>
      <c r="G695" s="31"/>
    </row>
    <row r="696" spans="1:7">
      <c r="A696" s="38" t="s">
        <v>2938</v>
      </c>
      <c r="B696" s="39">
        <v>10183760</v>
      </c>
      <c r="C696" s="40" t="s">
        <v>963</v>
      </c>
      <c r="D696" s="40" t="s">
        <v>2939</v>
      </c>
      <c r="E696" s="31"/>
      <c r="F696" s="31"/>
      <c r="G696" s="31"/>
    </row>
    <row r="697" spans="1:7">
      <c r="A697" s="38" t="s">
        <v>2940</v>
      </c>
      <c r="B697" s="39">
        <v>10194448</v>
      </c>
      <c r="C697" s="40" t="s">
        <v>963</v>
      </c>
      <c r="D697" s="40" t="s">
        <v>2941</v>
      </c>
      <c r="E697" s="31"/>
      <c r="F697" s="31"/>
      <c r="G697" s="31"/>
    </row>
    <row r="698" spans="1:7">
      <c r="A698" s="38" t="s">
        <v>2942</v>
      </c>
      <c r="B698" s="39">
        <v>29506756</v>
      </c>
      <c r="C698" s="40" t="s">
        <v>963</v>
      </c>
      <c r="D698" s="40" t="s">
        <v>2943</v>
      </c>
      <c r="E698" s="31"/>
      <c r="F698" s="31"/>
      <c r="G698" s="31"/>
    </row>
    <row r="699" spans="1:7">
      <c r="A699" s="38" t="s">
        <v>2944</v>
      </c>
      <c r="B699" s="39">
        <v>10158464</v>
      </c>
      <c r="C699" s="40" t="s">
        <v>963</v>
      </c>
      <c r="D699" s="40" t="s">
        <v>2945</v>
      </c>
      <c r="E699" s="31"/>
      <c r="F699" s="31"/>
      <c r="G699" s="31"/>
    </row>
    <row r="700" spans="1:7">
      <c r="A700" s="38" t="s">
        <v>2946</v>
      </c>
      <c r="B700" s="39">
        <v>10194449</v>
      </c>
      <c r="C700" s="40" t="s">
        <v>963</v>
      </c>
      <c r="D700" s="40" t="s">
        <v>2947</v>
      </c>
      <c r="E700" s="31"/>
      <c r="F700" s="31"/>
      <c r="G700" s="31"/>
    </row>
    <row r="701" spans="1:7">
      <c r="A701" s="38" t="s">
        <v>2948</v>
      </c>
      <c r="B701" s="39">
        <v>10211874</v>
      </c>
      <c r="C701" s="40" t="s">
        <v>963</v>
      </c>
      <c r="D701" s="40" t="s">
        <v>2949</v>
      </c>
      <c r="E701" s="31"/>
      <c r="F701" s="31"/>
      <c r="G701" s="31"/>
    </row>
    <row r="702" spans="1:7">
      <c r="A702" s="38" t="s">
        <v>2950</v>
      </c>
      <c r="B702" s="39">
        <v>22360071</v>
      </c>
      <c r="C702" s="40" t="s">
        <v>963</v>
      </c>
      <c r="D702" s="40" t="s">
        <v>2951</v>
      </c>
      <c r="E702" s="31"/>
      <c r="F702" s="31"/>
      <c r="G702" s="31"/>
    </row>
    <row r="703" spans="1:7">
      <c r="A703" s="38" t="s">
        <v>2952</v>
      </c>
      <c r="B703" s="39">
        <v>24367529</v>
      </c>
      <c r="C703" s="40" t="s">
        <v>963</v>
      </c>
      <c r="D703" s="40" t="s">
        <v>2953</v>
      </c>
      <c r="E703" s="31"/>
      <c r="F703" s="31"/>
      <c r="G703" s="31"/>
    </row>
    <row r="704" spans="1:7">
      <c r="A704" s="38" t="s">
        <v>886</v>
      </c>
      <c r="B704" s="39">
        <v>23379485</v>
      </c>
      <c r="C704" s="40" t="s">
        <v>963</v>
      </c>
      <c r="D704" s="40" t="s">
        <v>2954</v>
      </c>
      <c r="E704" s="31"/>
      <c r="F704" s="31"/>
      <c r="G704" s="31"/>
    </row>
    <row r="705" spans="1:7">
      <c r="A705" s="38" t="s">
        <v>2955</v>
      </c>
      <c r="B705" s="39">
        <v>23386627</v>
      </c>
      <c r="C705" s="40" t="s">
        <v>963</v>
      </c>
      <c r="D705" s="40" t="s">
        <v>2956</v>
      </c>
      <c r="E705" s="31"/>
      <c r="F705" s="31"/>
      <c r="G705" s="31"/>
    </row>
    <row r="706" spans="1:7">
      <c r="A706" s="38" t="s">
        <v>2957</v>
      </c>
      <c r="B706" s="39">
        <v>22068117</v>
      </c>
      <c r="C706" s="40" t="s">
        <v>963</v>
      </c>
      <c r="D706" s="40" t="s">
        <v>2958</v>
      </c>
      <c r="E706" s="31"/>
      <c r="F706" s="31"/>
      <c r="G706" s="31"/>
    </row>
    <row r="707" spans="1:7">
      <c r="A707" s="38" t="s">
        <v>1356</v>
      </c>
      <c r="B707" s="39">
        <v>10178730</v>
      </c>
      <c r="C707" s="40" t="s">
        <v>963</v>
      </c>
      <c r="D707" s="40" t="s">
        <v>2959</v>
      </c>
      <c r="E707" s="31"/>
      <c r="F707" s="31"/>
      <c r="G707" s="31"/>
    </row>
    <row r="708" spans="1:7">
      <c r="A708" s="38" t="s">
        <v>2960</v>
      </c>
      <c r="B708" s="39">
        <v>10132337</v>
      </c>
      <c r="C708" s="40" t="s">
        <v>963</v>
      </c>
      <c r="D708" s="40" t="s">
        <v>2961</v>
      </c>
      <c r="E708" s="31"/>
      <c r="F708" s="31"/>
      <c r="G708" s="31"/>
    </row>
    <row r="709" spans="1:7">
      <c r="A709" s="38" t="s">
        <v>2962</v>
      </c>
      <c r="B709" s="39">
        <v>10150060</v>
      </c>
      <c r="C709" s="40" t="s">
        <v>963</v>
      </c>
      <c r="D709" s="40" t="s">
        <v>2963</v>
      </c>
      <c r="E709" s="31"/>
      <c r="F709" s="31"/>
      <c r="G709" s="31"/>
    </row>
    <row r="710" spans="1:7">
      <c r="A710" s="38" t="s">
        <v>2964</v>
      </c>
      <c r="B710" s="39">
        <v>10132678</v>
      </c>
      <c r="C710" s="40" t="s">
        <v>963</v>
      </c>
      <c r="D710" s="40" t="s">
        <v>2965</v>
      </c>
      <c r="E710" s="31"/>
      <c r="F710" s="31"/>
      <c r="G710" s="31"/>
    </row>
    <row r="711" spans="1:7">
      <c r="A711" s="38" t="s">
        <v>2966</v>
      </c>
      <c r="B711" s="39">
        <v>21080415</v>
      </c>
      <c r="C711" s="40" t="s">
        <v>963</v>
      </c>
      <c r="D711" s="40" t="s">
        <v>2967</v>
      </c>
      <c r="E711" s="31"/>
      <c r="F711" s="31"/>
      <c r="G711" s="31"/>
    </row>
    <row r="712" spans="1:7">
      <c r="A712" s="38" t="s">
        <v>2968</v>
      </c>
      <c r="B712" s="39">
        <v>23003930</v>
      </c>
      <c r="C712" s="40" t="s">
        <v>963</v>
      </c>
      <c r="D712" s="40" t="s">
        <v>2969</v>
      </c>
      <c r="E712" s="31"/>
      <c r="F712" s="31"/>
      <c r="G712" s="31"/>
    </row>
    <row r="713" spans="1:7">
      <c r="A713" s="38" t="s">
        <v>2970</v>
      </c>
      <c r="B713" s="39">
        <v>10140527</v>
      </c>
      <c r="C713" s="40" t="s">
        <v>963</v>
      </c>
      <c r="D713" s="40" t="s">
        <v>2971</v>
      </c>
      <c r="E713" s="31"/>
      <c r="F713" s="31"/>
      <c r="G713" s="31"/>
    </row>
    <row r="714" spans="1:7">
      <c r="A714" s="38" t="s">
        <v>2972</v>
      </c>
      <c r="B714" s="39">
        <v>10132336</v>
      </c>
      <c r="C714" s="40" t="s">
        <v>963</v>
      </c>
      <c r="D714" s="40" t="s">
        <v>2973</v>
      </c>
      <c r="E714" s="31"/>
      <c r="F714" s="31"/>
      <c r="G714" s="31"/>
    </row>
    <row r="715" spans="1:7">
      <c r="A715" s="38" t="s">
        <v>2974</v>
      </c>
      <c r="B715" s="39">
        <v>26994865</v>
      </c>
      <c r="C715" s="40" t="s">
        <v>963</v>
      </c>
      <c r="D715" s="40" t="s">
        <v>2975</v>
      </c>
      <c r="E715" s="31"/>
      <c r="F715" s="31"/>
      <c r="G715" s="31"/>
    </row>
    <row r="716" spans="1:7">
      <c r="A716" s="38" t="s">
        <v>2976</v>
      </c>
      <c r="B716" s="39">
        <v>26995977</v>
      </c>
      <c r="C716" s="40" t="s">
        <v>963</v>
      </c>
      <c r="D716" s="40" t="s">
        <v>2977</v>
      </c>
      <c r="E716" s="31"/>
      <c r="F716" s="31"/>
      <c r="G716" s="31"/>
    </row>
    <row r="717" spans="1:7">
      <c r="A717" s="38" t="s">
        <v>2978</v>
      </c>
      <c r="B717" s="39">
        <v>27761236</v>
      </c>
      <c r="C717" s="40" t="s">
        <v>963</v>
      </c>
      <c r="D717" s="40" t="s">
        <v>2979</v>
      </c>
      <c r="E717" s="31"/>
      <c r="F717" s="31"/>
      <c r="G717" s="31"/>
    </row>
    <row r="718" spans="1:7">
      <c r="A718" s="38" t="s">
        <v>2980</v>
      </c>
      <c r="B718" s="39">
        <v>22893703</v>
      </c>
      <c r="C718" s="40" t="s">
        <v>963</v>
      </c>
      <c r="D718" s="40" t="s">
        <v>2981</v>
      </c>
      <c r="E718" s="31"/>
      <c r="F718" s="31"/>
      <c r="G718" s="31"/>
    </row>
    <row r="719" spans="1:7">
      <c r="A719" s="38" t="s">
        <v>2982</v>
      </c>
      <c r="B719" s="39">
        <v>10084829</v>
      </c>
      <c r="C719" s="40" t="s">
        <v>963</v>
      </c>
      <c r="D719" s="40" t="s">
        <v>2983</v>
      </c>
      <c r="E719" s="31"/>
      <c r="F719" s="31"/>
      <c r="G719" s="31"/>
    </row>
    <row r="720" spans="1:7">
      <c r="A720" s="38" t="s">
        <v>2984</v>
      </c>
      <c r="B720" s="39">
        <v>10096315</v>
      </c>
      <c r="C720" s="40" t="s">
        <v>963</v>
      </c>
      <c r="D720" s="40" t="s">
        <v>2985</v>
      </c>
      <c r="E720" s="31"/>
      <c r="F720" s="31"/>
      <c r="G720" s="31"/>
    </row>
    <row r="721" spans="1:7">
      <c r="A721" s="38" t="s">
        <v>2986</v>
      </c>
      <c r="B721" s="39">
        <v>21826867</v>
      </c>
      <c r="C721" s="40" t="s">
        <v>963</v>
      </c>
      <c r="D721" s="40" t="s">
        <v>2987</v>
      </c>
      <c r="E721" s="31"/>
      <c r="F721" s="31"/>
      <c r="G721" s="31"/>
    </row>
    <row r="722" spans="1:7">
      <c r="A722" s="38" t="s">
        <v>2988</v>
      </c>
      <c r="B722" s="39">
        <v>24770285</v>
      </c>
      <c r="C722" s="40" t="s">
        <v>963</v>
      </c>
      <c r="D722" s="40" t="s">
        <v>2989</v>
      </c>
      <c r="E722" s="31"/>
      <c r="F722" s="31"/>
      <c r="G722" s="31"/>
    </row>
    <row r="723" spans="1:7">
      <c r="A723" s="38" t="s">
        <v>2990</v>
      </c>
      <c r="B723" s="39">
        <v>10128874</v>
      </c>
      <c r="C723" s="40" t="s">
        <v>963</v>
      </c>
      <c r="D723" s="40" t="s">
        <v>2991</v>
      </c>
      <c r="E723" s="31"/>
      <c r="F723" s="31"/>
      <c r="G723" s="31"/>
    </row>
    <row r="724" spans="1:7">
      <c r="A724" s="38" t="s">
        <v>2992</v>
      </c>
      <c r="B724" s="39">
        <v>10129047</v>
      </c>
      <c r="C724" s="40" t="s">
        <v>963</v>
      </c>
      <c r="D724" s="40" t="s">
        <v>2993</v>
      </c>
      <c r="E724" s="31"/>
      <c r="F724" s="31"/>
      <c r="G724" s="31"/>
    </row>
    <row r="725" spans="1:7">
      <c r="A725" s="38" t="s">
        <v>2994</v>
      </c>
      <c r="B725" s="39">
        <v>22020858</v>
      </c>
      <c r="C725" s="40" t="s">
        <v>963</v>
      </c>
      <c r="D725" s="40" t="s">
        <v>2995</v>
      </c>
      <c r="E725" s="31"/>
      <c r="F725" s="31"/>
      <c r="G725" s="31"/>
    </row>
    <row r="726" spans="1:7">
      <c r="A726" s="38" t="s">
        <v>2996</v>
      </c>
      <c r="B726" s="39">
        <v>25408229</v>
      </c>
      <c r="C726" s="40" t="s">
        <v>963</v>
      </c>
      <c r="D726" s="40" t="s">
        <v>2997</v>
      </c>
      <c r="E726" s="31"/>
      <c r="F726" s="31"/>
      <c r="G726" s="31"/>
    </row>
    <row r="727" spans="1:7">
      <c r="A727" s="38" t="s">
        <v>2998</v>
      </c>
      <c r="B727" s="39">
        <v>29011234</v>
      </c>
      <c r="C727" s="40" t="s">
        <v>963</v>
      </c>
      <c r="D727" s="40" t="s">
        <v>2999</v>
      </c>
      <c r="E727" s="31"/>
      <c r="F727" s="31"/>
      <c r="G727" s="31"/>
    </row>
    <row r="728" spans="1:7">
      <c r="A728" s="38" t="s">
        <v>3000</v>
      </c>
      <c r="B728" s="39">
        <v>10154909</v>
      </c>
      <c r="C728" s="40" t="s">
        <v>963</v>
      </c>
      <c r="D728" s="40" t="s">
        <v>3001</v>
      </c>
      <c r="E728" s="31"/>
      <c r="F728" s="31"/>
      <c r="G728" s="31"/>
    </row>
    <row r="729" spans="1:7">
      <c r="A729" s="38" t="s">
        <v>3002</v>
      </c>
      <c r="B729" s="39">
        <v>26757553</v>
      </c>
      <c r="C729" s="40" t="s">
        <v>963</v>
      </c>
      <c r="D729" s="40" t="s">
        <v>3003</v>
      </c>
      <c r="E729" s="31"/>
      <c r="F729" s="31"/>
      <c r="G729" s="31"/>
    </row>
    <row r="730" spans="1:7">
      <c r="A730" s="38" t="s">
        <v>3004</v>
      </c>
      <c r="B730" s="39">
        <v>26749429</v>
      </c>
      <c r="C730" s="40" t="s">
        <v>963</v>
      </c>
      <c r="D730" s="40" t="s">
        <v>3005</v>
      </c>
      <c r="E730" s="31"/>
      <c r="F730" s="31"/>
      <c r="G730" s="31"/>
    </row>
    <row r="731" spans="1:7">
      <c r="A731" s="38" t="s">
        <v>3006</v>
      </c>
      <c r="B731" s="39">
        <v>29652183</v>
      </c>
      <c r="C731" s="40" t="s">
        <v>963</v>
      </c>
      <c r="D731" s="40" t="s">
        <v>3007</v>
      </c>
      <c r="E731" s="31"/>
      <c r="F731" s="31"/>
      <c r="G731" s="31"/>
    </row>
    <row r="732" spans="1:7">
      <c r="A732" s="38" t="s">
        <v>3008</v>
      </c>
      <c r="B732" s="39">
        <v>26876226</v>
      </c>
      <c r="C732" s="40" t="s">
        <v>963</v>
      </c>
      <c r="D732" s="40" t="s">
        <v>3009</v>
      </c>
      <c r="E732" s="31"/>
      <c r="F732" s="31"/>
      <c r="G732" s="31"/>
    </row>
    <row r="733" spans="1:7">
      <c r="A733" s="38" t="s">
        <v>3010</v>
      </c>
      <c r="B733" s="39">
        <v>27814763</v>
      </c>
      <c r="C733" s="40" t="s">
        <v>963</v>
      </c>
      <c r="D733" s="40" t="s">
        <v>3011</v>
      </c>
      <c r="E733" s="31"/>
      <c r="F733" s="31"/>
      <c r="G733" s="31"/>
    </row>
    <row r="734" spans="1:7">
      <c r="A734" s="38" t="s">
        <v>3012</v>
      </c>
      <c r="B734" s="39">
        <v>10188871</v>
      </c>
      <c r="C734" s="40" t="s">
        <v>963</v>
      </c>
      <c r="D734" s="40" t="s">
        <v>3013</v>
      </c>
      <c r="E734" s="31"/>
      <c r="F734" s="31"/>
      <c r="G734" s="31"/>
    </row>
    <row r="735" spans="1:7">
      <c r="A735" s="38" t="s">
        <v>3014</v>
      </c>
      <c r="B735" s="39">
        <v>40045531</v>
      </c>
      <c r="C735" s="40" t="s">
        <v>963</v>
      </c>
      <c r="D735" s="40" t="s">
        <v>3015</v>
      </c>
      <c r="E735" s="31"/>
      <c r="F735" s="31"/>
      <c r="G735" s="31"/>
    </row>
    <row r="736" spans="1:7">
      <c r="A736" s="38" t="s">
        <v>3016</v>
      </c>
      <c r="B736" s="39">
        <v>40050331</v>
      </c>
      <c r="C736" s="40" t="s">
        <v>963</v>
      </c>
      <c r="D736" s="40" t="s">
        <v>3017</v>
      </c>
      <c r="E736" s="31"/>
      <c r="F736" s="31"/>
      <c r="G736" s="31"/>
    </row>
    <row r="737" spans="1:7">
      <c r="A737" s="38" t="s">
        <v>3018</v>
      </c>
      <c r="B737" s="39">
        <v>23317293</v>
      </c>
      <c r="C737" s="40" t="s">
        <v>963</v>
      </c>
      <c r="D737" s="40" t="s">
        <v>3019</v>
      </c>
      <c r="E737" s="31"/>
      <c r="F737" s="31"/>
      <c r="G737" s="31"/>
    </row>
    <row r="738" spans="1:7">
      <c r="A738" s="38" t="s">
        <v>3020</v>
      </c>
      <c r="B738" s="39">
        <v>40085743</v>
      </c>
      <c r="C738" s="40" t="s">
        <v>963</v>
      </c>
      <c r="D738" s="40" t="s">
        <v>3021</v>
      </c>
      <c r="E738" s="31"/>
      <c r="F738" s="31"/>
      <c r="G738" s="31"/>
    </row>
    <row r="739" spans="1:7">
      <c r="A739" s="38" t="s">
        <v>3022</v>
      </c>
      <c r="B739" s="39">
        <v>40085692</v>
      </c>
      <c r="C739" s="40" t="s">
        <v>963</v>
      </c>
      <c r="D739" s="40" t="s">
        <v>3023</v>
      </c>
      <c r="E739" s="31"/>
      <c r="F739" s="31"/>
      <c r="G739" s="31"/>
    </row>
    <row r="740" spans="1:7">
      <c r="A740" s="38" t="s">
        <v>3024</v>
      </c>
      <c r="B740" s="39">
        <v>40121124</v>
      </c>
      <c r="C740" s="40" t="s">
        <v>963</v>
      </c>
      <c r="D740" s="40" t="s">
        <v>3025</v>
      </c>
      <c r="E740" s="31"/>
      <c r="F740" s="31"/>
      <c r="G740" s="31"/>
    </row>
    <row r="741" spans="1:7">
      <c r="A741" s="38" t="s">
        <v>3026</v>
      </c>
      <c r="B741" s="39">
        <v>28866058</v>
      </c>
      <c r="C741" s="40" t="s">
        <v>3027</v>
      </c>
      <c r="D741" s="40" t="s">
        <v>3028</v>
      </c>
      <c r="E741" s="31"/>
      <c r="F741" s="31"/>
      <c r="G741" s="31"/>
    </row>
    <row r="742" spans="1:7">
      <c r="A742" s="38" t="s">
        <v>904</v>
      </c>
      <c r="B742" s="39">
        <v>10189382</v>
      </c>
      <c r="C742" s="40" t="s">
        <v>3027</v>
      </c>
      <c r="D742" s="40" t="s">
        <v>3029</v>
      </c>
      <c r="E742" s="31"/>
      <c r="F742" s="31"/>
      <c r="G742" s="31"/>
    </row>
    <row r="743" spans="1:7">
      <c r="A743" s="38" t="s">
        <v>3030</v>
      </c>
      <c r="B743" s="39">
        <v>10090538</v>
      </c>
      <c r="C743" s="40" t="s">
        <v>3027</v>
      </c>
      <c r="D743" s="40" t="s">
        <v>3031</v>
      </c>
      <c r="E743" s="31"/>
      <c r="F743" s="31"/>
      <c r="G743" s="31"/>
    </row>
    <row r="744" spans="1:7">
      <c r="A744" s="38" t="s">
        <v>3032</v>
      </c>
      <c r="B744" s="39">
        <v>10112257</v>
      </c>
      <c r="C744" s="40" t="s">
        <v>3027</v>
      </c>
      <c r="D744" s="40" t="s">
        <v>3033</v>
      </c>
      <c r="E744" s="31"/>
      <c r="F744" s="31"/>
      <c r="G744" s="31"/>
    </row>
    <row r="745" spans="1:7">
      <c r="A745" s="38" t="s">
        <v>3034</v>
      </c>
      <c r="B745" s="39">
        <v>20321001</v>
      </c>
      <c r="C745" s="40" t="s">
        <v>3027</v>
      </c>
      <c r="D745" s="40" t="s">
        <v>3035</v>
      </c>
      <c r="E745" s="31"/>
      <c r="F745" s="31"/>
      <c r="G745" s="31"/>
    </row>
    <row r="746" spans="1:7">
      <c r="A746" s="38" t="s">
        <v>3036</v>
      </c>
      <c r="B746" s="39">
        <v>10127145</v>
      </c>
      <c r="C746" s="40" t="s">
        <v>3027</v>
      </c>
      <c r="D746" s="40" t="s">
        <v>3037</v>
      </c>
      <c r="E746" s="31"/>
      <c r="F746" s="31"/>
      <c r="G746" s="31"/>
    </row>
    <row r="747" spans="1:7">
      <c r="A747" s="38" t="s">
        <v>3038</v>
      </c>
      <c r="B747" s="39">
        <v>10133372</v>
      </c>
      <c r="C747" s="40" t="s">
        <v>3027</v>
      </c>
      <c r="D747" s="40" t="s">
        <v>3039</v>
      </c>
      <c r="E747" s="31"/>
      <c r="F747" s="31"/>
      <c r="G747" s="31"/>
    </row>
    <row r="748" spans="1:7">
      <c r="A748" s="38" t="s">
        <v>3040</v>
      </c>
      <c r="B748" s="39">
        <v>10150061</v>
      </c>
      <c r="C748" s="40" t="s">
        <v>3027</v>
      </c>
      <c r="D748" s="40" t="s">
        <v>3041</v>
      </c>
      <c r="E748" s="31"/>
      <c r="F748" s="31"/>
      <c r="G748" s="31"/>
    </row>
    <row r="749" spans="1:7">
      <c r="A749" s="38" t="s">
        <v>3042</v>
      </c>
      <c r="B749" s="39">
        <v>23149439</v>
      </c>
      <c r="C749" s="40" t="s">
        <v>3027</v>
      </c>
      <c r="D749" s="40" t="s">
        <v>3043</v>
      </c>
      <c r="E749" s="31"/>
      <c r="F749" s="31"/>
      <c r="G749" s="31"/>
    </row>
    <row r="750" spans="1:7">
      <c r="A750" s="38" t="s">
        <v>3044</v>
      </c>
      <c r="B750" s="39">
        <v>10206215</v>
      </c>
      <c r="C750" s="40" t="s">
        <v>3027</v>
      </c>
      <c r="D750" s="40" t="s">
        <v>3045</v>
      </c>
      <c r="E750" s="31"/>
      <c r="F750" s="31"/>
      <c r="G750" s="31"/>
    </row>
    <row r="751" spans="1:7">
      <c r="A751" s="38" t="s">
        <v>3046</v>
      </c>
      <c r="B751" s="39">
        <v>10206303</v>
      </c>
      <c r="C751" s="40" t="s">
        <v>3027</v>
      </c>
      <c r="D751" s="40" t="s">
        <v>3047</v>
      </c>
      <c r="E751" s="31"/>
      <c r="F751" s="31"/>
      <c r="G751" s="31"/>
    </row>
    <row r="752" spans="1:7">
      <c r="A752" s="38" t="s">
        <v>3048</v>
      </c>
      <c r="B752" s="39">
        <v>10154830</v>
      </c>
      <c r="C752" s="40" t="s">
        <v>3027</v>
      </c>
      <c r="D752" s="40" t="s">
        <v>3049</v>
      </c>
      <c r="E752" s="31"/>
      <c r="F752" s="31"/>
      <c r="G752" s="31"/>
    </row>
    <row r="753" spans="1:7">
      <c r="A753" s="38" t="s">
        <v>3050</v>
      </c>
      <c r="B753" s="39">
        <v>10146870</v>
      </c>
      <c r="C753" s="40" t="s">
        <v>3027</v>
      </c>
      <c r="D753" s="40" t="s">
        <v>3051</v>
      </c>
      <c r="E753" s="31"/>
      <c r="F753" s="31"/>
      <c r="G753" s="31"/>
    </row>
    <row r="754" spans="1:7">
      <c r="A754" s="38" t="s">
        <v>3052</v>
      </c>
      <c r="B754" s="39">
        <v>10132568</v>
      </c>
      <c r="C754" s="40" t="s">
        <v>3027</v>
      </c>
      <c r="D754" s="40" t="s">
        <v>3053</v>
      </c>
      <c r="E754" s="31"/>
      <c r="F754" s="31"/>
      <c r="G754" s="31"/>
    </row>
    <row r="755" spans="1:7">
      <c r="A755" s="38" t="s">
        <v>3054</v>
      </c>
      <c r="B755" s="39">
        <v>26161499</v>
      </c>
      <c r="C755" s="40" t="s">
        <v>3027</v>
      </c>
      <c r="D755" s="40" t="s">
        <v>3055</v>
      </c>
      <c r="E755" s="31"/>
      <c r="F755" s="31"/>
      <c r="G755" s="31"/>
    </row>
    <row r="756" spans="1:7">
      <c r="A756" s="38" t="s">
        <v>1334</v>
      </c>
      <c r="B756" s="39">
        <v>10137392</v>
      </c>
      <c r="C756" s="40" t="s">
        <v>3027</v>
      </c>
      <c r="D756" s="40" t="s">
        <v>3056</v>
      </c>
      <c r="E756" s="31"/>
      <c r="F756" s="31"/>
      <c r="G756" s="31"/>
    </row>
    <row r="757" spans="1:7">
      <c r="A757" s="38" t="s">
        <v>208</v>
      </c>
      <c r="B757" s="39">
        <v>10111021</v>
      </c>
      <c r="C757" s="40" t="s">
        <v>3027</v>
      </c>
      <c r="D757" s="40" t="s">
        <v>3057</v>
      </c>
      <c r="E757" s="31"/>
      <c r="F757" s="31"/>
      <c r="G757" s="31"/>
    </row>
    <row r="758" spans="1:7">
      <c r="A758" s="38" t="s">
        <v>3058</v>
      </c>
      <c r="B758" s="39">
        <v>25863341</v>
      </c>
      <c r="C758" s="40" t="s">
        <v>3027</v>
      </c>
      <c r="D758" s="40" t="s">
        <v>3059</v>
      </c>
      <c r="E758" s="31"/>
      <c r="F758" s="31"/>
      <c r="G758" s="31"/>
    </row>
    <row r="759" spans="1:7">
      <c r="A759" s="38" t="s">
        <v>3060</v>
      </c>
      <c r="B759" s="39">
        <v>10128304</v>
      </c>
      <c r="C759" s="40" t="s">
        <v>3027</v>
      </c>
      <c r="D759" s="40" t="s">
        <v>3061</v>
      </c>
      <c r="E759" s="31"/>
      <c r="F759" s="31"/>
      <c r="G759" s="31"/>
    </row>
    <row r="760" spans="1:7">
      <c r="A760" s="38" t="s">
        <v>3062</v>
      </c>
      <c r="B760" s="39">
        <v>20259314</v>
      </c>
      <c r="C760" s="40" t="s">
        <v>3027</v>
      </c>
      <c r="D760" s="40" t="s">
        <v>3063</v>
      </c>
      <c r="E760" s="31"/>
      <c r="F760" s="31"/>
      <c r="G760" s="31"/>
    </row>
    <row r="761" spans="1:7">
      <c r="A761" s="38" t="s">
        <v>3064</v>
      </c>
      <c r="B761" s="39">
        <v>10137318</v>
      </c>
      <c r="C761" s="40" t="s">
        <v>3027</v>
      </c>
      <c r="D761" s="40" t="s">
        <v>3065</v>
      </c>
      <c r="E761" s="31"/>
      <c r="F761" s="31"/>
      <c r="G761" s="31"/>
    </row>
    <row r="762" spans="1:7">
      <c r="A762" s="38" t="s">
        <v>3066</v>
      </c>
      <c r="B762" s="39">
        <v>10184296</v>
      </c>
      <c r="C762" s="40" t="s">
        <v>822</v>
      </c>
      <c r="D762" s="40" t="s">
        <v>3067</v>
      </c>
      <c r="E762" s="31"/>
      <c r="F762" s="31"/>
      <c r="G762" s="31"/>
    </row>
    <row r="763" spans="1:7">
      <c r="A763" s="38" t="s">
        <v>3068</v>
      </c>
      <c r="B763" s="39">
        <v>10204327</v>
      </c>
      <c r="C763" s="40" t="s">
        <v>3027</v>
      </c>
      <c r="D763" s="40" t="s">
        <v>3069</v>
      </c>
      <c r="E763" s="31"/>
      <c r="F763" s="31"/>
      <c r="G763" s="31"/>
    </row>
    <row r="764" spans="1:7">
      <c r="A764" s="38" t="s">
        <v>3070</v>
      </c>
      <c r="B764" s="39">
        <v>10213429</v>
      </c>
      <c r="C764" s="40" t="s">
        <v>3027</v>
      </c>
      <c r="D764" s="40" t="s">
        <v>3071</v>
      </c>
      <c r="E764" s="31"/>
      <c r="F764" s="31"/>
      <c r="G764" s="31"/>
    </row>
    <row r="765" spans="1:7">
      <c r="A765" s="38" t="s">
        <v>3072</v>
      </c>
      <c r="B765" s="39">
        <v>27575327</v>
      </c>
      <c r="C765" s="40" t="s">
        <v>3027</v>
      </c>
      <c r="D765" s="40" t="s">
        <v>3073</v>
      </c>
      <c r="E765" s="31"/>
      <c r="F765" s="31"/>
      <c r="G765" s="31"/>
    </row>
    <row r="766" spans="1:7">
      <c r="A766" s="38" t="s">
        <v>3074</v>
      </c>
      <c r="B766" s="39">
        <v>10032174</v>
      </c>
      <c r="C766" s="40" t="s">
        <v>3027</v>
      </c>
      <c r="D766" s="40" t="s">
        <v>3075</v>
      </c>
      <c r="E766" s="31"/>
      <c r="F766" s="31"/>
      <c r="G766" s="31"/>
    </row>
    <row r="767" spans="1:7">
      <c r="A767" s="38" t="s">
        <v>3076</v>
      </c>
      <c r="B767" s="39">
        <v>22316005</v>
      </c>
      <c r="C767" s="40" t="s">
        <v>3027</v>
      </c>
      <c r="D767" s="40" t="s">
        <v>3077</v>
      </c>
      <c r="E767" s="31"/>
      <c r="F767" s="31"/>
      <c r="G767" s="31"/>
    </row>
    <row r="768" spans="1:7">
      <c r="A768" s="38" t="s">
        <v>3078</v>
      </c>
      <c r="B768" s="39">
        <v>10086595</v>
      </c>
      <c r="C768" s="40" t="s">
        <v>3027</v>
      </c>
      <c r="D768" s="40" t="s">
        <v>3079</v>
      </c>
      <c r="E768" s="31"/>
      <c r="F768" s="31"/>
      <c r="G768" s="31"/>
    </row>
    <row r="769" spans="1:7">
      <c r="A769" s="38" t="s">
        <v>3080</v>
      </c>
      <c r="B769" s="39">
        <v>10108259</v>
      </c>
      <c r="C769" s="40" t="s">
        <v>3027</v>
      </c>
      <c r="D769" s="40" t="s">
        <v>3081</v>
      </c>
      <c r="E769" s="31"/>
      <c r="F769" s="31"/>
      <c r="G769" s="31"/>
    </row>
    <row r="770" spans="1:7">
      <c r="A770" s="38" t="s">
        <v>3082</v>
      </c>
      <c r="B770" s="39">
        <v>10117847</v>
      </c>
      <c r="C770" s="40" t="s">
        <v>3027</v>
      </c>
      <c r="D770" s="40" t="s">
        <v>3083</v>
      </c>
      <c r="E770" s="31"/>
      <c r="F770" s="31"/>
      <c r="G770" s="31"/>
    </row>
    <row r="771" spans="1:7">
      <c r="A771" s="38" t="s">
        <v>3084</v>
      </c>
      <c r="B771" s="39">
        <v>10119644</v>
      </c>
      <c r="C771" s="40" t="s">
        <v>3027</v>
      </c>
      <c r="D771" s="40" t="s">
        <v>3085</v>
      </c>
      <c r="E771" s="31"/>
      <c r="F771" s="31"/>
      <c r="G771" s="31"/>
    </row>
    <row r="772" spans="1:7">
      <c r="A772" s="38" t="s">
        <v>3086</v>
      </c>
      <c r="B772" s="39">
        <v>20106143</v>
      </c>
      <c r="C772" s="40" t="s">
        <v>3027</v>
      </c>
      <c r="D772" s="40" t="s">
        <v>3087</v>
      </c>
      <c r="E772" s="31"/>
      <c r="F772" s="31"/>
      <c r="G772" s="31"/>
    </row>
    <row r="773" spans="1:7">
      <c r="A773" s="38" t="s">
        <v>3088</v>
      </c>
      <c r="B773" s="39">
        <v>10125269</v>
      </c>
      <c r="C773" s="40" t="s">
        <v>3027</v>
      </c>
      <c r="D773" s="40" t="s">
        <v>3089</v>
      </c>
      <c r="E773" s="31"/>
      <c r="F773" s="31"/>
      <c r="G773" s="31"/>
    </row>
    <row r="774" spans="1:7">
      <c r="A774" s="38" t="s">
        <v>3090</v>
      </c>
      <c r="B774" s="39">
        <v>10132549</v>
      </c>
      <c r="C774" s="40" t="s">
        <v>3027</v>
      </c>
      <c r="D774" s="40" t="s">
        <v>3091</v>
      </c>
      <c r="E774" s="31"/>
      <c r="F774" s="31"/>
      <c r="G774" s="31"/>
    </row>
    <row r="775" spans="1:7">
      <c r="A775" s="38" t="s">
        <v>3092</v>
      </c>
      <c r="B775" s="39">
        <v>10135547</v>
      </c>
      <c r="C775" s="40" t="s">
        <v>3027</v>
      </c>
      <c r="D775" s="40" t="s">
        <v>3093</v>
      </c>
      <c r="E775" s="31"/>
      <c r="F775" s="31"/>
      <c r="G775" s="31"/>
    </row>
    <row r="776" spans="1:7">
      <c r="A776" s="38" t="s">
        <v>3094</v>
      </c>
      <c r="B776" s="39">
        <v>10137989</v>
      </c>
      <c r="C776" s="40" t="s">
        <v>3027</v>
      </c>
      <c r="D776" s="40" t="s">
        <v>3095</v>
      </c>
      <c r="E776" s="31"/>
      <c r="F776" s="31"/>
      <c r="G776" s="31"/>
    </row>
    <row r="777" spans="1:7">
      <c r="A777" s="38" t="s">
        <v>3096</v>
      </c>
      <c r="B777" s="39">
        <v>10139795</v>
      </c>
      <c r="C777" s="40" t="s">
        <v>3027</v>
      </c>
      <c r="D777" s="40" t="s">
        <v>3097</v>
      </c>
      <c r="E777" s="31"/>
      <c r="F777" s="31"/>
      <c r="G777" s="31"/>
    </row>
    <row r="778" spans="1:7">
      <c r="A778" s="38" t="s">
        <v>3098</v>
      </c>
      <c r="B778" s="39">
        <v>10141229</v>
      </c>
      <c r="C778" s="40" t="s">
        <v>3027</v>
      </c>
      <c r="D778" s="40" t="s">
        <v>3099</v>
      </c>
      <c r="E778" s="31"/>
      <c r="F778" s="31"/>
      <c r="G778" s="31"/>
    </row>
    <row r="779" spans="1:7">
      <c r="A779" s="38" t="s">
        <v>3100</v>
      </c>
      <c r="B779" s="39">
        <v>10142501</v>
      </c>
      <c r="C779" s="40" t="s">
        <v>3027</v>
      </c>
      <c r="D779" s="40" t="s">
        <v>3101</v>
      </c>
      <c r="E779" s="31"/>
      <c r="F779" s="31"/>
      <c r="G779" s="31"/>
    </row>
    <row r="780" spans="1:7">
      <c r="A780" s="38" t="s">
        <v>3102</v>
      </c>
      <c r="B780" s="39">
        <v>10148561</v>
      </c>
      <c r="C780" s="40" t="s">
        <v>3027</v>
      </c>
      <c r="D780" s="40" t="s">
        <v>3103</v>
      </c>
      <c r="E780" s="31"/>
      <c r="F780" s="31"/>
      <c r="G780" s="31"/>
    </row>
    <row r="781" spans="1:7">
      <c r="A781" s="38" t="s">
        <v>3104</v>
      </c>
      <c r="B781" s="39">
        <v>10150885</v>
      </c>
      <c r="C781" s="40" t="s">
        <v>3027</v>
      </c>
      <c r="D781" s="40" t="s">
        <v>3105</v>
      </c>
      <c r="E781" s="31"/>
      <c r="F781" s="31"/>
      <c r="G781" s="31"/>
    </row>
    <row r="782" spans="1:7">
      <c r="A782" s="38" t="s">
        <v>3106</v>
      </c>
      <c r="B782" s="39">
        <v>22756102</v>
      </c>
      <c r="C782" s="40" t="s">
        <v>3027</v>
      </c>
      <c r="D782" s="40" t="s">
        <v>3107</v>
      </c>
      <c r="E782" s="31"/>
      <c r="F782" s="31"/>
      <c r="G782" s="31"/>
    </row>
    <row r="783" spans="1:7">
      <c r="A783" s="38" t="s">
        <v>3108</v>
      </c>
      <c r="B783" s="39">
        <v>25616824</v>
      </c>
      <c r="C783" s="40" t="s">
        <v>3027</v>
      </c>
      <c r="D783" s="40" t="s">
        <v>3109</v>
      </c>
      <c r="E783" s="31"/>
      <c r="F783" s="31"/>
      <c r="G783" s="31"/>
    </row>
    <row r="784" spans="1:7">
      <c r="A784" s="38" t="s">
        <v>3110</v>
      </c>
      <c r="B784" s="39">
        <v>26688756</v>
      </c>
      <c r="C784" s="40" t="s">
        <v>3027</v>
      </c>
      <c r="D784" s="40" t="s">
        <v>3111</v>
      </c>
      <c r="E784" s="31"/>
      <c r="F784" s="31"/>
      <c r="G784" s="31"/>
    </row>
    <row r="785" spans="1:7">
      <c r="A785" s="38" t="s">
        <v>3112</v>
      </c>
      <c r="B785" s="39">
        <v>10178965</v>
      </c>
      <c r="C785" s="40" t="s">
        <v>3027</v>
      </c>
      <c r="D785" s="40" t="s">
        <v>3113</v>
      </c>
      <c r="E785" s="31"/>
      <c r="F785" s="31"/>
      <c r="G785" s="31"/>
    </row>
    <row r="786" spans="1:7">
      <c r="A786" s="38" t="s">
        <v>3114</v>
      </c>
      <c r="B786" s="39">
        <v>10181854</v>
      </c>
      <c r="C786" s="40" t="s">
        <v>3027</v>
      </c>
      <c r="D786" s="40" t="s">
        <v>3115</v>
      </c>
      <c r="E786" s="31"/>
      <c r="F786" s="31"/>
      <c r="G786" s="31"/>
    </row>
    <row r="787" spans="1:7">
      <c r="A787" s="38" t="s">
        <v>3116</v>
      </c>
      <c r="B787" s="39">
        <v>40006804</v>
      </c>
      <c r="C787" s="40" t="s">
        <v>3027</v>
      </c>
      <c r="D787" s="40" t="s">
        <v>3117</v>
      </c>
      <c r="E787" s="31"/>
      <c r="F787" s="31"/>
      <c r="G787" s="31"/>
    </row>
    <row r="788" spans="1:7">
      <c r="A788" s="38" t="s">
        <v>3118</v>
      </c>
      <c r="B788" s="39">
        <v>10198278</v>
      </c>
      <c r="C788" s="40" t="s">
        <v>3027</v>
      </c>
      <c r="D788" s="40" t="s">
        <v>3119</v>
      </c>
      <c r="E788" s="31"/>
      <c r="F788" s="31"/>
      <c r="G788" s="31"/>
    </row>
    <row r="789" spans="1:7">
      <c r="A789" s="38" t="s">
        <v>3120</v>
      </c>
      <c r="B789" s="39">
        <v>10206220</v>
      </c>
      <c r="C789" s="40" t="s">
        <v>3027</v>
      </c>
      <c r="D789" s="40"/>
      <c r="E789" s="31"/>
      <c r="F789" s="31"/>
      <c r="G789" s="31"/>
    </row>
    <row r="790" spans="1:7">
      <c r="A790" s="38" t="s">
        <v>3121</v>
      </c>
      <c r="B790" s="39">
        <v>40062681</v>
      </c>
      <c r="C790" s="40" t="s">
        <v>3027</v>
      </c>
      <c r="D790" s="40" t="s">
        <v>3122</v>
      </c>
      <c r="E790" s="31"/>
      <c r="F790" s="31"/>
      <c r="G790" s="31"/>
    </row>
    <row r="791" spans="1:7">
      <c r="A791" s="38" t="s">
        <v>3123</v>
      </c>
      <c r="B791" s="39">
        <v>24905768</v>
      </c>
      <c r="C791" s="40" t="s">
        <v>3124</v>
      </c>
      <c r="D791" s="40" t="s">
        <v>3125</v>
      </c>
      <c r="E791" s="31"/>
      <c r="F791" s="31"/>
      <c r="G791" s="31"/>
    </row>
    <row r="792" spans="1:7">
      <c r="A792" s="38" t="s">
        <v>3126</v>
      </c>
      <c r="B792" s="39">
        <v>23233715</v>
      </c>
      <c r="C792" s="40" t="s">
        <v>3124</v>
      </c>
      <c r="D792" s="40" t="s">
        <v>3127</v>
      </c>
      <c r="E792" s="31"/>
      <c r="F792" s="31"/>
      <c r="G792" s="31"/>
    </row>
    <row r="793" spans="1:7">
      <c r="A793" s="38" t="s">
        <v>3128</v>
      </c>
      <c r="B793" s="39">
        <v>24424425</v>
      </c>
      <c r="C793" s="40" t="s">
        <v>3124</v>
      </c>
      <c r="D793" s="40" t="s">
        <v>3129</v>
      </c>
      <c r="E793" s="31"/>
      <c r="F793" s="31"/>
      <c r="G793" s="31"/>
    </row>
    <row r="794" spans="1:7">
      <c r="A794" s="38" t="s">
        <v>3130</v>
      </c>
      <c r="B794" s="39">
        <v>40052689</v>
      </c>
      <c r="C794" s="40" t="s">
        <v>3124</v>
      </c>
      <c r="D794" s="40" t="s">
        <v>3131</v>
      </c>
      <c r="E794" s="31"/>
      <c r="F794" s="31"/>
      <c r="G794" s="31"/>
    </row>
    <row r="795" spans="1:7">
      <c r="A795" s="38" t="s">
        <v>3132</v>
      </c>
      <c r="B795" s="39">
        <v>20652172</v>
      </c>
      <c r="C795" s="38" t="s">
        <v>222</v>
      </c>
      <c r="D795" s="40" t="s">
        <v>3133</v>
      </c>
      <c r="E795" s="31"/>
      <c r="F795" s="31"/>
      <c r="G795" s="31"/>
    </row>
    <row r="796" spans="1:7">
      <c r="A796" s="38" t="s">
        <v>3134</v>
      </c>
      <c r="B796" s="39">
        <v>23570371</v>
      </c>
      <c r="C796" s="38" t="s">
        <v>222</v>
      </c>
      <c r="D796" s="40" t="s">
        <v>3135</v>
      </c>
      <c r="E796" s="31"/>
      <c r="F796" s="31"/>
      <c r="G796" s="31"/>
    </row>
    <row r="797" spans="1:7">
      <c r="A797" s="38" t="s">
        <v>3136</v>
      </c>
      <c r="B797" s="39">
        <v>23405214</v>
      </c>
      <c r="C797" s="38" t="s">
        <v>222</v>
      </c>
      <c r="D797" s="40" t="s">
        <v>3137</v>
      </c>
      <c r="E797" s="31"/>
      <c r="F797" s="31"/>
      <c r="G797" s="31"/>
    </row>
    <row r="798" spans="1:7">
      <c r="A798" s="38" t="s">
        <v>3138</v>
      </c>
      <c r="B798" s="39">
        <v>23961176</v>
      </c>
      <c r="C798" s="38" t="s">
        <v>222</v>
      </c>
      <c r="D798" s="40" t="s">
        <v>3139</v>
      </c>
      <c r="E798" s="31"/>
      <c r="F798" s="31"/>
      <c r="G798" s="31"/>
    </row>
    <row r="799" spans="1:7">
      <c r="A799" s="38" t="s">
        <v>1023</v>
      </c>
      <c r="B799" s="39">
        <v>27855753</v>
      </c>
      <c r="C799" s="38" t="s">
        <v>222</v>
      </c>
      <c r="D799" s="40" t="s">
        <v>3140</v>
      </c>
      <c r="E799" s="31"/>
      <c r="F799" s="31"/>
      <c r="G799" s="31"/>
    </row>
    <row r="800" spans="1:7">
      <c r="A800" s="38" t="s">
        <v>3141</v>
      </c>
      <c r="B800" s="39">
        <v>10164900</v>
      </c>
      <c r="C800" s="38" t="s">
        <v>222</v>
      </c>
      <c r="D800" s="40" t="s">
        <v>3142</v>
      </c>
      <c r="E800" s="31"/>
      <c r="F800" s="31"/>
      <c r="G800" s="31"/>
    </row>
    <row r="801" spans="1:7">
      <c r="A801" s="38" t="s">
        <v>3143</v>
      </c>
      <c r="B801" s="39">
        <v>27824629</v>
      </c>
      <c r="C801" s="38" t="s">
        <v>222</v>
      </c>
      <c r="D801" s="40" t="s">
        <v>3144</v>
      </c>
      <c r="E801" s="31"/>
      <c r="F801" s="31"/>
      <c r="G801" s="31"/>
    </row>
    <row r="802" spans="1:7">
      <c r="A802" s="38" t="s">
        <v>3145</v>
      </c>
      <c r="B802" s="39">
        <v>20287660</v>
      </c>
      <c r="C802" s="38" t="s">
        <v>222</v>
      </c>
      <c r="D802" s="40" t="s">
        <v>3146</v>
      </c>
      <c r="E802" s="31"/>
      <c r="F802" s="31"/>
      <c r="G802" s="31"/>
    </row>
    <row r="803" spans="1:7">
      <c r="A803" s="38" t="s">
        <v>3147</v>
      </c>
      <c r="B803" s="39">
        <v>22842807</v>
      </c>
      <c r="C803" s="38" t="s">
        <v>222</v>
      </c>
      <c r="D803" s="40" t="s">
        <v>3148</v>
      </c>
      <c r="E803" s="31"/>
      <c r="F803" s="31"/>
      <c r="G803" s="31"/>
    </row>
    <row r="804" spans="1:7">
      <c r="A804" s="38" t="s">
        <v>3149</v>
      </c>
      <c r="B804" s="39">
        <v>10169905</v>
      </c>
      <c r="C804" s="38" t="s">
        <v>222</v>
      </c>
      <c r="D804" s="40" t="s">
        <v>3150</v>
      </c>
      <c r="E804" s="31"/>
      <c r="F804" s="31"/>
      <c r="G804" s="31"/>
    </row>
    <row r="805" spans="1:7">
      <c r="A805" s="38" t="s">
        <v>3151</v>
      </c>
      <c r="B805" s="39">
        <v>20301183</v>
      </c>
      <c r="C805" s="38" t="s">
        <v>222</v>
      </c>
      <c r="D805" s="40" t="s">
        <v>3152</v>
      </c>
      <c r="E805" s="31"/>
      <c r="F805" s="31"/>
      <c r="G805" s="31"/>
    </row>
    <row r="806" spans="1:7">
      <c r="A806" s="38" t="s">
        <v>1643</v>
      </c>
      <c r="B806" s="39">
        <v>10146145</v>
      </c>
      <c r="C806" s="38" t="s">
        <v>222</v>
      </c>
      <c r="D806" s="40" t="s">
        <v>3153</v>
      </c>
      <c r="E806" s="31"/>
      <c r="F806" s="31"/>
      <c r="G806" s="31"/>
    </row>
    <row r="807" spans="1:7">
      <c r="A807" s="38" t="s">
        <v>3154</v>
      </c>
      <c r="B807" s="39">
        <v>26918964</v>
      </c>
      <c r="C807" s="38" t="s">
        <v>222</v>
      </c>
      <c r="D807" s="40" t="s">
        <v>3155</v>
      </c>
      <c r="E807" s="31"/>
      <c r="F807" s="31"/>
      <c r="G807" s="31"/>
    </row>
    <row r="808" spans="1:7">
      <c r="A808" s="38" t="s">
        <v>3156</v>
      </c>
      <c r="B808" s="39">
        <v>10150599</v>
      </c>
      <c r="C808" s="38" t="s">
        <v>222</v>
      </c>
      <c r="D808" s="40" t="s">
        <v>3157</v>
      </c>
      <c r="E808" s="31"/>
      <c r="F808" s="31"/>
      <c r="G808" s="31"/>
    </row>
    <row r="809" spans="1:7">
      <c r="A809" s="38" t="s">
        <v>3158</v>
      </c>
      <c r="B809" s="39">
        <v>20986631</v>
      </c>
      <c r="C809" s="38" t="s">
        <v>222</v>
      </c>
      <c r="D809" s="40" t="s">
        <v>3159</v>
      </c>
      <c r="E809" s="31"/>
      <c r="F809" s="31"/>
      <c r="G809" s="31"/>
    </row>
    <row r="810" spans="1:7">
      <c r="A810" s="38" t="s">
        <v>3160</v>
      </c>
      <c r="B810" s="39">
        <v>10127982</v>
      </c>
      <c r="C810" s="38" t="s">
        <v>222</v>
      </c>
      <c r="D810" s="40" t="s">
        <v>3161</v>
      </c>
      <c r="E810" s="31"/>
      <c r="F810" s="31"/>
      <c r="G810" s="31"/>
    </row>
    <row r="811" spans="1:7">
      <c r="A811" s="38" t="s">
        <v>1025</v>
      </c>
      <c r="B811" s="39">
        <v>25378044</v>
      </c>
      <c r="C811" s="38" t="s">
        <v>222</v>
      </c>
      <c r="D811" s="40" t="s">
        <v>3162</v>
      </c>
      <c r="E811" s="31"/>
      <c r="F811" s="31"/>
      <c r="G811" s="31"/>
    </row>
    <row r="812" spans="1:7">
      <c r="A812" s="38" t="s">
        <v>3163</v>
      </c>
      <c r="B812" s="39">
        <v>21565451</v>
      </c>
      <c r="C812" s="38" t="s">
        <v>222</v>
      </c>
      <c r="D812" s="40" t="s">
        <v>3164</v>
      </c>
      <c r="E812" s="31"/>
      <c r="F812" s="31"/>
      <c r="G812" s="31"/>
    </row>
    <row r="813" spans="1:7">
      <c r="A813" s="38" t="s">
        <v>3165</v>
      </c>
      <c r="B813" s="39">
        <v>24582276</v>
      </c>
      <c r="C813" s="38" t="s">
        <v>222</v>
      </c>
      <c r="D813" s="40" t="s">
        <v>3166</v>
      </c>
      <c r="E813" s="31"/>
      <c r="F813" s="31"/>
      <c r="G813" s="31"/>
    </row>
    <row r="814" spans="1:7">
      <c r="A814" s="38" t="s">
        <v>3167</v>
      </c>
      <c r="B814" s="39">
        <v>10200288</v>
      </c>
      <c r="C814" s="38" t="s">
        <v>222</v>
      </c>
      <c r="D814" s="40" t="s">
        <v>3168</v>
      </c>
      <c r="E814" s="31"/>
      <c r="F814" s="31"/>
      <c r="G814" s="31"/>
    </row>
    <row r="815" spans="1:7">
      <c r="A815" s="38" t="s">
        <v>3169</v>
      </c>
      <c r="B815" s="39">
        <v>10206247</v>
      </c>
      <c r="C815" s="38" t="s">
        <v>222</v>
      </c>
      <c r="D815" s="40" t="s">
        <v>3170</v>
      </c>
      <c r="E815" s="31"/>
      <c r="F815" s="31"/>
      <c r="G815" s="31"/>
    </row>
    <row r="816" spans="1:7">
      <c r="A816" s="38" t="s">
        <v>226</v>
      </c>
      <c r="B816" s="39">
        <v>10206248</v>
      </c>
      <c r="C816" s="38" t="s">
        <v>222</v>
      </c>
      <c r="D816" s="40" t="s">
        <v>3171</v>
      </c>
      <c r="E816" s="31"/>
      <c r="F816" s="31"/>
      <c r="G816" s="31"/>
    </row>
    <row r="817" spans="1:7">
      <c r="A817" s="38" t="s">
        <v>3172</v>
      </c>
      <c r="B817" s="39">
        <v>10211649</v>
      </c>
      <c r="C817" s="38" t="s">
        <v>222</v>
      </c>
      <c r="D817" s="40" t="s">
        <v>3173</v>
      </c>
      <c r="E817" s="31"/>
      <c r="F817" s="31"/>
      <c r="G817" s="31"/>
    </row>
    <row r="818" spans="1:7">
      <c r="A818" s="38" t="s">
        <v>1565</v>
      </c>
      <c r="B818" s="39">
        <v>27855737</v>
      </c>
      <c r="C818" s="38" t="s">
        <v>222</v>
      </c>
      <c r="D818" s="40" t="s">
        <v>3174</v>
      </c>
      <c r="E818" s="31"/>
      <c r="F818" s="31"/>
      <c r="G818" s="31"/>
    </row>
    <row r="819" spans="1:7">
      <c r="A819" s="38" t="s">
        <v>3175</v>
      </c>
      <c r="B819" s="39">
        <v>29014632</v>
      </c>
      <c r="C819" s="38" t="s">
        <v>222</v>
      </c>
      <c r="D819" s="40" t="s">
        <v>3176</v>
      </c>
      <c r="E819" s="31"/>
      <c r="F819" s="31"/>
      <c r="G819" s="31"/>
    </row>
    <row r="820" spans="1:7">
      <c r="A820" s="38" t="s">
        <v>3177</v>
      </c>
      <c r="B820" s="39">
        <v>29322191</v>
      </c>
      <c r="C820" s="38" t="s">
        <v>222</v>
      </c>
      <c r="D820" s="40" t="s">
        <v>3178</v>
      </c>
      <c r="E820" s="31"/>
      <c r="F820" s="31"/>
      <c r="G820" s="31"/>
    </row>
    <row r="821" spans="1:7">
      <c r="A821" s="38" t="s">
        <v>3179</v>
      </c>
      <c r="B821" s="39">
        <v>10194593</v>
      </c>
      <c r="C821" s="38" t="s">
        <v>222</v>
      </c>
      <c r="D821" s="40" t="s">
        <v>3180</v>
      </c>
      <c r="E821" s="31"/>
      <c r="F821" s="31"/>
      <c r="G821" s="31"/>
    </row>
    <row r="822" spans="1:7">
      <c r="A822" s="38" t="s">
        <v>3181</v>
      </c>
      <c r="B822" s="39">
        <v>10200430</v>
      </c>
      <c r="C822" s="38" t="s">
        <v>222</v>
      </c>
      <c r="D822" s="40" t="s">
        <v>3182</v>
      </c>
      <c r="E822" s="31"/>
      <c r="F822" s="31"/>
      <c r="G822" s="31"/>
    </row>
    <row r="823" spans="1:7">
      <c r="A823" s="38" t="s">
        <v>3183</v>
      </c>
      <c r="B823" s="39">
        <v>24193334</v>
      </c>
      <c r="C823" s="38" t="s">
        <v>222</v>
      </c>
      <c r="D823" s="40" t="s">
        <v>3184</v>
      </c>
      <c r="E823" s="31"/>
      <c r="F823" s="31"/>
      <c r="G823" s="31"/>
    </row>
    <row r="824" spans="1:7">
      <c r="A824" s="38" t="s">
        <v>3185</v>
      </c>
      <c r="B824" s="39">
        <v>10198298</v>
      </c>
      <c r="C824" s="38" t="s">
        <v>222</v>
      </c>
      <c r="D824" s="40" t="s">
        <v>3186</v>
      </c>
      <c r="E824" s="31"/>
      <c r="F824" s="31"/>
      <c r="G824" s="31"/>
    </row>
    <row r="825" spans="1:7">
      <c r="A825" s="38" t="s">
        <v>3187</v>
      </c>
      <c r="B825" s="39">
        <v>29417346</v>
      </c>
      <c r="C825" s="38" t="s">
        <v>222</v>
      </c>
      <c r="D825" s="40" t="s">
        <v>3188</v>
      </c>
      <c r="E825" s="31"/>
      <c r="F825" s="31"/>
      <c r="G825" s="31"/>
    </row>
    <row r="826" spans="1:7">
      <c r="A826" s="38" t="s">
        <v>3189</v>
      </c>
      <c r="B826" s="39">
        <v>29549676</v>
      </c>
      <c r="C826" s="38" t="s">
        <v>222</v>
      </c>
      <c r="D826" s="40" t="s">
        <v>3190</v>
      </c>
      <c r="E826" s="31"/>
      <c r="F826" s="31"/>
      <c r="G826" s="31"/>
    </row>
    <row r="827" spans="1:7">
      <c r="A827" s="38" t="s">
        <v>3191</v>
      </c>
      <c r="B827" s="39">
        <v>40019786</v>
      </c>
      <c r="C827" s="38" t="s">
        <v>222</v>
      </c>
      <c r="D827" s="40" t="s">
        <v>3192</v>
      </c>
      <c r="E827" s="31"/>
      <c r="F827" s="31"/>
      <c r="G827" s="31"/>
    </row>
    <row r="828" spans="1:7">
      <c r="A828" s="38" t="s">
        <v>3193</v>
      </c>
      <c r="B828" s="39">
        <v>40055422</v>
      </c>
      <c r="C828" s="38" t="s">
        <v>222</v>
      </c>
      <c r="D828" s="40" t="s">
        <v>3194</v>
      </c>
      <c r="E828" s="31"/>
      <c r="F828" s="31"/>
      <c r="G828" s="31"/>
    </row>
    <row r="829" spans="1:7">
      <c r="A829" s="38" t="s">
        <v>3195</v>
      </c>
      <c r="B829" s="39">
        <v>27367104</v>
      </c>
      <c r="C829" s="38" t="s">
        <v>222</v>
      </c>
      <c r="D829" s="40" t="s">
        <v>3196</v>
      </c>
      <c r="E829" s="31"/>
      <c r="F829" s="31"/>
      <c r="G829" s="31"/>
    </row>
    <row r="830" spans="1:7">
      <c r="A830" s="38" t="s">
        <v>3197</v>
      </c>
      <c r="B830" s="39">
        <v>10086688</v>
      </c>
      <c r="C830" s="38" t="s">
        <v>222</v>
      </c>
      <c r="D830" s="40" t="s">
        <v>3198</v>
      </c>
      <c r="E830" s="31"/>
      <c r="F830" s="31"/>
      <c r="G830" s="31"/>
    </row>
    <row r="831" spans="1:7">
      <c r="A831" s="38" t="s">
        <v>3199</v>
      </c>
      <c r="B831" s="39">
        <v>22467828</v>
      </c>
      <c r="C831" s="38" t="s">
        <v>222</v>
      </c>
      <c r="D831" s="40" t="s">
        <v>3200</v>
      </c>
      <c r="E831" s="31"/>
      <c r="F831" s="31"/>
      <c r="G831" s="31"/>
    </row>
    <row r="832" spans="1:7">
      <c r="A832" s="38" t="s">
        <v>3201</v>
      </c>
      <c r="B832" s="39">
        <v>25967635</v>
      </c>
      <c r="C832" s="38" t="s">
        <v>222</v>
      </c>
      <c r="D832" s="40" t="s">
        <v>3202</v>
      </c>
      <c r="E832" s="31"/>
      <c r="F832" s="31"/>
      <c r="G832" s="31"/>
    </row>
    <row r="833" spans="1:7">
      <c r="A833" s="38" t="s">
        <v>3203</v>
      </c>
      <c r="B833" s="39">
        <v>23238466</v>
      </c>
      <c r="C833" s="38" t="s">
        <v>222</v>
      </c>
      <c r="D833" s="40" t="s">
        <v>3204</v>
      </c>
      <c r="E833" s="31"/>
      <c r="F833" s="31"/>
      <c r="G833" s="31"/>
    </row>
    <row r="834" spans="1:7">
      <c r="A834" s="38" t="s">
        <v>3205</v>
      </c>
      <c r="B834" s="39">
        <v>10124927</v>
      </c>
      <c r="C834" s="38" t="s">
        <v>222</v>
      </c>
      <c r="D834" s="40" t="s">
        <v>3206</v>
      </c>
      <c r="E834" s="31"/>
      <c r="F834" s="31"/>
      <c r="G834" s="31"/>
    </row>
    <row r="835" spans="1:7">
      <c r="A835" s="38" t="s">
        <v>3207</v>
      </c>
      <c r="B835" s="39">
        <v>22819538</v>
      </c>
      <c r="C835" s="38" t="s">
        <v>222</v>
      </c>
      <c r="D835" s="40" t="s">
        <v>3208</v>
      </c>
      <c r="E835" s="31"/>
      <c r="F835" s="31"/>
      <c r="G835" s="31"/>
    </row>
    <row r="836" spans="1:7">
      <c r="A836" s="38" t="s">
        <v>3209</v>
      </c>
      <c r="B836" s="39">
        <v>20907189</v>
      </c>
      <c r="C836" s="38" t="s">
        <v>222</v>
      </c>
      <c r="D836" s="40" t="s">
        <v>3210</v>
      </c>
      <c r="E836" s="31"/>
      <c r="F836" s="31"/>
      <c r="G836" s="31"/>
    </row>
    <row r="837" spans="1:7">
      <c r="A837" s="38" t="s">
        <v>3211</v>
      </c>
      <c r="B837" s="39">
        <v>25680050</v>
      </c>
      <c r="C837" s="38" t="s">
        <v>222</v>
      </c>
      <c r="D837" s="40" t="s">
        <v>3212</v>
      </c>
      <c r="E837" s="31"/>
      <c r="F837" s="31"/>
      <c r="G837" s="31"/>
    </row>
    <row r="838" spans="1:7">
      <c r="A838" s="38" t="s">
        <v>3213</v>
      </c>
      <c r="B838" s="39">
        <v>10151124</v>
      </c>
      <c r="C838" s="38" t="s">
        <v>222</v>
      </c>
      <c r="D838" s="40" t="s">
        <v>3214</v>
      </c>
      <c r="E838" s="31"/>
      <c r="F838" s="31"/>
      <c r="G838" s="31"/>
    </row>
    <row r="839" spans="1:7">
      <c r="A839" s="38" t="s">
        <v>3215</v>
      </c>
      <c r="B839" s="39">
        <v>22948516</v>
      </c>
      <c r="C839" s="38" t="s">
        <v>222</v>
      </c>
      <c r="D839" s="40" t="s">
        <v>3216</v>
      </c>
      <c r="E839" s="31"/>
      <c r="F839" s="31"/>
      <c r="G839" s="31"/>
    </row>
    <row r="840" spans="1:7">
      <c r="A840" s="38" t="s">
        <v>3217</v>
      </c>
      <c r="B840" s="39">
        <v>29309314</v>
      </c>
      <c r="C840" s="38" t="s">
        <v>222</v>
      </c>
      <c r="D840" s="40" t="s">
        <v>3218</v>
      </c>
      <c r="E840" s="31"/>
      <c r="F840" s="31"/>
      <c r="G840" s="31"/>
    </row>
    <row r="841" spans="1:7">
      <c r="A841" s="38" t="s">
        <v>3219</v>
      </c>
      <c r="B841" s="39">
        <v>26788378</v>
      </c>
      <c r="C841" s="38" t="s">
        <v>222</v>
      </c>
      <c r="D841" s="40" t="s">
        <v>3220</v>
      </c>
      <c r="E841" s="31"/>
      <c r="F841" s="31"/>
      <c r="G841" s="31"/>
    </row>
    <row r="842" spans="1:7">
      <c r="A842" s="38" t="s">
        <v>3221</v>
      </c>
      <c r="B842" s="39">
        <v>10178967</v>
      </c>
      <c r="C842" s="38" t="s">
        <v>222</v>
      </c>
      <c r="D842" s="40" t="s">
        <v>3222</v>
      </c>
      <c r="E842" s="31"/>
      <c r="F842" s="31"/>
      <c r="G842" s="31"/>
    </row>
    <row r="843" spans="1:7">
      <c r="A843" s="38" t="s">
        <v>3223</v>
      </c>
      <c r="B843" s="39">
        <v>27278470</v>
      </c>
      <c r="C843" s="38" t="s">
        <v>222</v>
      </c>
      <c r="D843" s="40" t="s">
        <v>3224</v>
      </c>
      <c r="E843" s="31"/>
      <c r="F843" s="31"/>
      <c r="G843" s="31"/>
    </row>
    <row r="844" spans="1:7">
      <c r="A844" s="38" t="s">
        <v>3225</v>
      </c>
      <c r="B844" s="39">
        <v>21438867</v>
      </c>
      <c r="C844" s="38" t="s">
        <v>222</v>
      </c>
      <c r="D844" s="40" t="s">
        <v>3226</v>
      </c>
      <c r="E844" s="31"/>
      <c r="F844" s="31"/>
      <c r="G844" s="31"/>
    </row>
    <row r="845" spans="1:7">
      <c r="A845" s="38" t="s">
        <v>3227</v>
      </c>
      <c r="B845" s="39">
        <v>40001307</v>
      </c>
      <c r="C845" s="38" t="s">
        <v>222</v>
      </c>
      <c r="D845" s="40" t="s">
        <v>3228</v>
      </c>
      <c r="E845" s="31"/>
      <c r="F845" s="31"/>
      <c r="G845" s="31"/>
    </row>
    <row r="846" spans="1:7">
      <c r="A846" s="38" t="s">
        <v>3229</v>
      </c>
      <c r="B846" s="39">
        <v>10188822</v>
      </c>
      <c r="C846" s="38" t="s">
        <v>222</v>
      </c>
      <c r="D846" s="40" t="s">
        <v>3230</v>
      </c>
      <c r="E846" s="31"/>
      <c r="F846" s="31"/>
      <c r="G846" s="31"/>
    </row>
    <row r="847" spans="1:7">
      <c r="A847" s="38" t="s">
        <v>3231</v>
      </c>
      <c r="B847" s="39">
        <v>10194079</v>
      </c>
      <c r="C847" s="38" t="s">
        <v>222</v>
      </c>
      <c r="D847" s="40"/>
      <c r="E847" s="31"/>
      <c r="F847" s="31"/>
      <c r="G847" s="31"/>
    </row>
    <row r="848" spans="1:7">
      <c r="A848" s="38" t="s">
        <v>220</v>
      </c>
      <c r="B848" s="39">
        <v>40088482</v>
      </c>
      <c r="C848" s="38" t="s">
        <v>222</v>
      </c>
      <c r="D848" s="40" t="s">
        <v>3232</v>
      </c>
      <c r="E848" s="31"/>
      <c r="F848" s="31"/>
      <c r="G848" s="31"/>
    </row>
    <row r="849" spans="1:7">
      <c r="A849" s="38" t="s">
        <v>3233</v>
      </c>
      <c r="B849" s="39">
        <v>10211564</v>
      </c>
      <c r="C849" s="38" t="s">
        <v>222</v>
      </c>
      <c r="D849" s="40" t="s">
        <v>3234</v>
      </c>
      <c r="E849" s="31"/>
      <c r="F849" s="31"/>
      <c r="G849" s="31"/>
    </row>
    <row r="850" spans="1:7">
      <c r="A850" s="38" t="s">
        <v>3235</v>
      </c>
      <c r="B850" s="39" t="s">
        <v>3236</v>
      </c>
      <c r="C850" s="40" t="s">
        <v>222</v>
      </c>
      <c r="D850" s="40" t="s">
        <v>3237</v>
      </c>
      <c r="E850" s="31"/>
      <c r="F850" s="31"/>
      <c r="G850" s="31"/>
    </row>
    <row r="851" spans="1:7">
      <c r="A851" s="38" t="s">
        <v>3238</v>
      </c>
      <c r="B851" s="39">
        <v>10141444</v>
      </c>
      <c r="C851" s="40" t="s">
        <v>822</v>
      </c>
      <c r="D851" s="40" t="s">
        <v>3239</v>
      </c>
      <c r="E851" s="31"/>
      <c r="F851" s="31"/>
      <c r="G851" s="31"/>
    </row>
    <row r="852" spans="1:7">
      <c r="A852" s="38" t="s">
        <v>1355</v>
      </c>
      <c r="B852" s="39">
        <v>10133741</v>
      </c>
      <c r="C852" s="40" t="s">
        <v>822</v>
      </c>
      <c r="D852" s="40" t="s">
        <v>3240</v>
      </c>
      <c r="E852" s="31"/>
      <c r="F852" s="31"/>
      <c r="G852" s="31"/>
    </row>
    <row r="853" spans="1:7">
      <c r="A853" s="38" t="s">
        <v>3241</v>
      </c>
      <c r="B853" s="39">
        <v>10212913</v>
      </c>
      <c r="C853" s="40" t="s">
        <v>822</v>
      </c>
      <c r="D853" s="40" t="s">
        <v>3242</v>
      </c>
      <c r="E853" s="31"/>
      <c r="F853" s="31"/>
      <c r="G853" s="31"/>
    </row>
    <row r="854" spans="1:7">
      <c r="A854" s="38" t="s">
        <v>3243</v>
      </c>
      <c r="B854" s="39">
        <v>10052388</v>
      </c>
      <c r="C854" s="40" t="s">
        <v>822</v>
      </c>
      <c r="D854" s="40" t="s">
        <v>3244</v>
      </c>
      <c r="E854" s="31"/>
      <c r="F854" s="31"/>
      <c r="G854" s="31"/>
    </row>
    <row r="855" spans="1:7">
      <c r="A855" s="38" t="s">
        <v>825</v>
      </c>
      <c r="B855" s="39">
        <v>20685224</v>
      </c>
      <c r="C855" s="40" t="s">
        <v>822</v>
      </c>
      <c r="D855" s="40" t="s">
        <v>3245</v>
      </c>
      <c r="E855" s="31"/>
      <c r="F855" s="31"/>
      <c r="G855" s="31"/>
    </row>
    <row r="856" spans="1:7">
      <c r="A856" s="38" t="s">
        <v>3246</v>
      </c>
      <c r="B856" s="39" t="s">
        <v>2367</v>
      </c>
      <c r="C856" s="40" t="s">
        <v>822</v>
      </c>
      <c r="D856" s="40" t="s">
        <v>3247</v>
      </c>
      <c r="E856" s="31"/>
      <c r="F856" s="31"/>
      <c r="G856" s="31"/>
    </row>
    <row r="857" spans="1:7">
      <c r="A857" s="38" t="s">
        <v>3248</v>
      </c>
      <c r="B857" s="39">
        <v>10150443</v>
      </c>
      <c r="C857" s="40" t="s">
        <v>822</v>
      </c>
      <c r="D857" s="40" t="s">
        <v>3249</v>
      </c>
      <c r="E857" s="31"/>
      <c r="F857" s="31"/>
      <c r="G857" s="31"/>
    </row>
    <row r="858" spans="1:7">
      <c r="A858" s="38" t="s">
        <v>3250</v>
      </c>
      <c r="B858" s="39">
        <v>10166768</v>
      </c>
      <c r="C858" s="40" t="s">
        <v>822</v>
      </c>
      <c r="D858" s="40" t="s">
        <v>3251</v>
      </c>
      <c r="E858" s="31"/>
      <c r="F858" s="31"/>
      <c r="G858" s="31"/>
    </row>
    <row r="859" spans="1:7">
      <c r="A859" s="38" t="s">
        <v>828</v>
      </c>
      <c r="B859" s="39">
        <v>10184337</v>
      </c>
      <c r="C859" s="40" t="s">
        <v>822</v>
      </c>
      <c r="D859" s="40" t="s">
        <v>3252</v>
      </c>
      <c r="E859" s="31"/>
      <c r="F859" s="31"/>
      <c r="G859" s="31"/>
    </row>
    <row r="860" spans="1:7">
      <c r="A860" s="38" t="s">
        <v>1221</v>
      </c>
      <c r="B860" s="39">
        <v>10194513</v>
      </c>
      <c r="C860" s="40" t="s">
        <v>822</v>
      </c>
      <c r="D860" s="40" t="s">
        <v>3253</v>
      </c>
      <c r="E860" s="31"/>
      <c r="F860" s="31"/>
      <c r="G860" s="31"/>
    </row>
    <row r="861" spans="1:7">
      <c r="A861" s="38" t="s">
        <v>3254</v>
      </c>
      <c r="B861" s="39">
        <v>29737464</v>
      </c>
      <c r="C861" s="40" t="s">
        <v>822</v>
      </c>
      <c r="D861" s="40" t="s">
        <v>3255</v>
      </c>
      <c r="E861" s="31"/>
      <c r="F861" s="31"/>
      <c r="G861" s="31"/>
    </row>
    <row r="862" spans="1:7">
      <c r="A862" s="38" t="s">
        <v>3256</v>
      </c>
      <c r="B862" s="39">
        <v>10190846</v>
      </c>
      <c r="C862" s="40" t="s">
        <v>822</v>
      </c>
      <c r="D862" s="40" t="s">
        <v>3257</v>
      </c>
      <c r="E862" s="31"/>
      <c r="F862" s="31"/>
      <c r="G862" s="31"/>
    </row>
    <row r="863" spans="1:7">
      <c r="A863" s="38" t="s">
        <v>3258</v>
      </c>
      <c r="B863" s="39">
        <v>20259403</v>
      </c>
      <c r="C863" s="40" t="s">
        <v>822</v>
      </c>
      <c r="D863" s="40" t="s">
        <v>3259</v>
      </c>
      <c r="E863" s="31"/>
      <c r="F863" s="31"/>
      <c r="G863" s="31"/>
    </row>
    <row r="864" spans="1:7">
      <c r="A864" s="38" t="s">
        <v>3260</v>
      </c>
      <c r="B864" s="39">
        <v>27716753</v>
      </c>
      <c r="C864" s="40" t="s">
        <v>822</v>
      </c>
      <c r="D864" s="40" t="s">
        <v>3261</v>
      </c>
      <c r="E864" s="31"/>
      <c r="F864" s="31"/>
      <c r="G864" s="31"/>
    </row>
    <row r="865" spans="1:7">
      <c r="A865" s="38" t="s">
        <v>1778</v>
      </c>
      <c r="B865" s="39">
        <v>10109430</v>
      </c>
      <c r="C865" s="40" t="s">
        <v>822</v>
      </c>
      <c r="D865" s="40" t="s">
        <v>3262</v>
      </c>
      <c r="E865" s="31"/>
      <c r="F865" s="31"/>
      <c r="G865" s="31"/>
    </row>
    <row r="866" spans="1:7">
      <c r="A866" s="38" t="s">
        <v>3263</v>
      </c>
      <c r="B866" s="39">
        <v>10119916</v>
      </c>
      <c r="C866" s="40" t="s">
        <v>822</v>
      </c>
      <c r="D866" s="40" t="s">
        <v>3264</v>
      </c>
      <c r="E866" s="31"/>
      <c r="F866" s="31"/>
      <c r="G866" s="31"/>
    </row>
    <row r="867" spans="1:7">
      <c r="A867" s="38" t="s">
        <v>1215</v>
      </c>
      <c r="B867" s="39">
        <v>10186307</v>
      </c>
      <c r="C867" s="40" t="s">
        <v>822</v>
      </c>
      <c r="D867" s="40" t="s">
        <v>3265</v>
      </c>
      <c r="E867" s="31"/>
      <c r="F867" s="31"/>
      <c r="G867" s="31"/>
    </row>
    <row r="868" spans="1:7">
      <c r="A868" s="38" t="s">
        <v>3266</v>
      </c>
      <c r="B868" s="39">
        <v>10144498</v>
      </c>
      <c r="C868" s="40" t="s">
        <v>822</v>
      </c>
      <c r="D868" s="40" t="s">
        <v>3267</v>
      </c>
      <c r="E868" s="31"/>
      <c r="F868" s="31"/>
      <c r="G868" s="31"/>
    </row>
    <row r="869" spans="1:7">
      <c r="A869" s="38" t="s">
        <v>354</v>
      </c>
      <c r="B869" s="39">
        <v>26728677</v>
      </c>
      <c r="C869" s="40" t="s">
        <v>822</v>
      </c>
      <c r="D869" s="40" t="s">
        <v>3268</v>
      </c>
      <c r="E869" s="31"/>
      <c r="F869" s="31"/>
      <c r="G869" s="31"/>
    </row>
    <row r="870" spans="1:7">
      <c r="A870" s="38" t="s">
        <v>640</v>
      </c>
      <c r="B870" s="39">
        <v>23278131</v>
      </c>
      <c r="C870" s="40" t="s">
        <v>3269</v>
      </c>
      <c r="D870" s="40" t="s">
        <v>3270</v>
      </c>
      <c r="E870" s="31"/>
      <c r="F870" s="31"/>
      <c r="G870" s="31"/>
    </row>
    <row r="871" spans="1:7">
      <c r="A871" s="38" t="s">
        <v>3271</v>
      </c>
      <c r="B871" s="39">
        <v>26573584</v>
      </c>
      <c r="C871" s="40" t="s">
        <v>822</v>
      </c>
      <c r="D871" s="40" t="s">
        <v>3272</v>
      </c>
      <c r="E871" s="31"/>
      <c r="F871" s="31"/>
      <c r="G871" s="31"/>
    </row>
    <row r="872" spans="1:7">
      <c r="A872" s="38" t="s">
        <v>3273</v>
      </c>
      <c r="B872" s="39">
        <v>40001706</v>
      </c>
      <c r="C872" s="40" t="s">
        <v>822</v>
      </c>
      <c r="D872" s="40" t="s">
        <v>3274</v>
      </c>
      <c r="E872" s="31"/>
      <c r="F872" s="31"/>
      <c r="G872" s="31"/>
    </row>
    <row r="873" spans="1:7">
      <c r="A873" s="38" t="s">
        <v>3275</v>
      </c>
      <c r="B873" s="39">
        <v>27882092</v>
      </c>
      <c r="C873" s="40" t="s">
        <v>822</v>
      </c>
      <c r="D873" s="40" t="s">
        <v>3276</v>
      </c>
      <c r="E873" s="31"/>
      <c r="F873" s="31"/>
      <c r="G873" s="31"/>
    </row>
    <row r="874" spans="1:7">
      <c r="A874" s="38" t="s">
        <v>3277</v>
      </c>
      <c r="B874" s="39">
        <v>10052884</v>
      </c>
      <c r="C874" s="40" t="s">
        <v>822</v>
      </c>
      <c r="D874" s="40" t="s">
        <v>3278</v>
      </c>
      <c r="E874" s="31"/>
      <c r="F874" s="31"/>
      <c r="G874" s="31"/>
    </row>
    <row r="875" spans="1:7">
      <c r="A875" s="38" t="s">
        <v>3279</v>
      </c>
      <c r="B875" s="39">
        <v>10118293</v>
      </c>
      <c r="C875" s="40" t="s">
        <v>822</v>
      </c>
      <c r="D875" s="40" t="s">
        <v>3280</v>
      </c>
      <c r="E875" s="31"/>
      <c r="F875" s="31"/>
      <c r="G875" s="31"/>
    </row>
    <row r="876" spans="1:7">
      <c r="A876" s="38" t="s">
        <v>3281</v>
      </c>
      <c r="B876" s="39">
        <v>24530365</v>
      </c>
      <c r="C876" s="40" t="s">
        <v>822</v>
      </c>
      <c r="D876" s="40" t="s">
        <v>3282</v>
      </c>
      <c r="E876" s="31"/>
      <c r="F876" s="31"/>
      <c r="G876" s="31"/>
    </row>
    <row r="877" spans="1:7">
      <c r="A877" s="38" t="s">
        <v>3283</v>
      </c>
      <c r="B877" s="39">
        <v>27814003</v>
      </c>
      <c r="C877" s="40" t="s">
        <v>822</v>
      </c>
      <c r="D877" s="40" t="s">
        <v>3284</v>
      </c>
      <c r="E877" s="31"/>
      <c r="F877" s="31"/>
      <c r="G877" s="31"/>
    </row>
    <row r="878" spans="1:7">
      <c r="A878" s="38" t="s">
        <v>3285</v>
      </c>
      <c r="B878" s="39">
        <v>20250082</v>
      </c>
      <c r="C878" s="40" t="s">
        <v>822</v>
      </c>
      <c r="D878" s="40" t="s">
        <v>3286</v>
      </c>
      <c r="E878" s="31"/>
      <c r="F878" s="31"/>
      <c r="G878" s="31"/>
    </row>
    <row r="879" spans="1:7">
      <c r="A879" s="38" t="s">
        <v>3287</v>
      </c>
      <c r="B879" s="39">
        <v>26074499</v>
      </c>
      <c r="C879" s="40" t="s">
        <v>822</v>
      </c>
      <c r="D879" s="40" t="s">
        <v>3288</v>
      </c>
      <c r="E879" s="31"/>
      <c r="F879" s="31"/>
      <c r="G879" s="31"/>
    </row>
    <row r="880" spans="1:7">
      <c r="A880" s="38" t="s">
        <v>3289</v>
      </c>
      <c r="B880" s="39">
        <v>29313605</v>
      </c>
      <c r="C880" s="40" t="s">
        <v>822</v>
      </c>
      <c r="D880" s="40" t="s">
        <v>3290</v>
      </c>
      <c r="E880" s="31"/>
      <c r="F880" s="31"/>
      <c r="G880" s="31"/>
    </row>
    <row r="881" spans="1:7">
      <c r="A881" s="38" t="s">
        <v>3291</v>
      </c>
      <c r="B881" s="39">
        <v>25911559</v>
      </c>
      <c r="C881" s="40" t="s">
        <v>822</v>
      </c>
      <c r="D881" s="40" t="s">
        <v>3292</v>
      </c>
      <c r="E881" s="31"/>
      <c r="F881" s="31"/>
      <c r="G881" s="31"/>
    </row>
    <row r="882" spans="1:7">
      <c r="A882" s="38" t="s">
        <v>3293</v>
      </c>
      <c r="B882" s="39">
        <v>10153230</v>
      </c>
      <c r="C882" s="40" t="s">
        <v>822</v>
      </c>
      <c r="D882" s="40" t="s">
        <v>3294</v>
      </c>
      <c r="E882" s="31"/>
      <c r="F882" s="31"/>
      <c r="G882" s="31"/>
    </row>
    <row r="883" spans="1:7">
      <c r="A883" s="38" t="s">
        <v>3295</v>
      </c>
      <c r="B883" s="39">
        <v>26762425</v>
      </c>
      <c r="C883" s="40" t="s">
        <v>822</v>
      </c>
      <c r="D883" s="40" t="s">
        <v>3296</v>
      </c>
      <c r="E883" s="31"/>
      <c r="F883" s="31"/>
      <c r="G883" s="31"/>
    </row>
    <row r="884" spans="1:7">
      <c r="A884" s="38" t="s">
        <v>3297</v>
      </c>
      <c r="B884" s="39">
        <v>10187758</v>
      </c>
      <c r="C884" s="40" t="s">
        <v>822</v>
      </c>
      <c r="D884" s="40" t="s">
        <v>3298</v>
      </c>
      <c r="E884" s="31"/>
      <c r="F884" s="31"/>
      <c r="G884" s="31"/>
    </row>
    <row r="885" spans="1:7">
      <c r="A885" s="38" t="s">
        <v>3299</v>
      </c>
      <c r="B885" s="39">
        <v>10204346</v>
      </c>
      <c r="C885" s="40" t="s">
        <v>822</v>
      </c>
      <c r="D885" s="40" t="s">
        <v>3300</v>
      </c>
      <c r="E885" s="31"/>
      <c r="F885" s="31"/>
      <c r="G885" s="31"/>
    </row>
    <row r="886" spans="1:7">
      <c r="A886" s="38" t="s">
        <v>3301</v>
      </c>
      <c r="B886" s="39">
        <v>24281543</v>
      </c>
      <c r="C886" s="38" t="s">
        <v>1745</v>
      </c>
      <c r="D886" s="40" t="s">
        <v>3302</v>
      </c>
      <c r="E886" s="31"/>
      <c r="F886" s="31"/>
      <c r="G886" s="31"/>
    </row>
    <row r="887" spans="1:7">
      <c r="A887" s="38" t="s">
        <v>3303</v>
      </c>
      <c r="B887" s="39">
        <v>40004414</v>
      </c>
      <c r="C887" s="38" t="s">
        <v>1745</v>
      </c>
      <c r="D887" s="40" t="s">
        <v>3304</v>
      </c>
      <c r="E887" s="31"/>
      <c r="F887" s="31"/>
      <c r="G887" s="31"/>
    </row>
    <row r="888" spans="1:7">
      <c r="A888" s="38" t="s">
        <v>3305</v>
      </c>
      <c r="B888" s="39">
        <v>10112746</v>
      </c>
      <c r="C888" s="38" t="s">
        <v>1745</v>
      </c>
      <c r="D888" s="40" t="s">
        <v>3306</v>
      </c>
      <c r="E888" s="31"/>
      <c r="F888" s="31"/>
      <c r="G888" s="31"/>
    </row>
    <row r="889" spans="1:7">
      <c r="A889" s="38" t="s">
        <v>1323</v>
      </c>
      <c r="B889" s="39">
        <v>26806198</v>
      </c>
      <c r="C889" s="38" t="s">
        <v>1745</v>
      </c>
      <c r="D889" s="40" t="s">
        <v>3307</v>
      </c>
      <c r="E889" s="31"/>
      <c r="F889" s="31"/>
      <c r="G889" s="31"/>
    </row>
    <row r="890" spans="1:7">
      <c r="A890" s="38" t="s">
        <v>3308</v>
      </c>
      <c r="B890" s="39">
        <v>10150597</v>
      </c>
      <c r="C890" s="38" t="s">
        <v>1322</v>
      </c>
      <c r="D890" s="40" t="s">
        <v>3309</v>
      </c>
      <c r="E890" s="31"/>
      <c r="F890" s="31"/>
      <c r="G890" s="31"/>
    </row>
    <row r="891" spans="1:7">
      <c r="A891" s="38" t="s">
        <v>3310</v>
      </c>
      <c r="B891" s="39">
        <v>10184369</v>
      </c>
      <c r="C891" s="38" t="s">
        <v>1745</v>
      </c>
      <c r="D891" s="40" t="s">
        <v>3311</v>
      </c>
      <c r="E891" s="31"/>
      <c r="F891" s="31"/>
      <c r="G891" s="31"/>
    </row>
    <row r="892" spans="1:7">
      <c r="A892" s="38" t="s">
        <v>3312</v>
      </c>
      <c r="B892" s="39">
        <v>27729243</v>
      </c>
      <c r="C892" s="38" t="s">
        <v>1745</v>
      </c>
      <c r="D892" s="40" t="s">
        <v>3313</v>
      </c>
      <c r="E892" s="31"/>
      <c r="F892" s="31"/>
      <c r="G892" s="31"/>
    </row>
    <row r="893" spans="1:7">
      <c r="A893" s="38" t="s">
        <v>143</v>
      </c>
      <c r="B893" s="39">
        <v>10200476</v>
      </c>
      <c r="C893" s="38" t="s">
        <v>1745</v>
      </c>
      <c r="D893" s="40" t="s">
        <v>3314</v>
      </c>
      <c r="E893" s="31"/>
      <c r="F893" s="31"/>
      <c r="G893" s="31"/>
    </row>
    <row r="894" spans="1:7">
      <c r="A894" s="38" t="s">
        <v>3315</v>
      </c>
      <c r="B894" s="39">
        <v>10199932</v>
      </c>
      <c r="C894" s="38" t="s">
        <v>1745</v>
      </c>
      <c r="D894" s="40" t="s">
        <v>3316</v>
      </c>
      <c r="E894" s="31"/>
      <c r="F894" s="31"/>
      <c r="G894" s="31"/>
    </row>
    <row r="895" spans="1:7">
      <c r="A895" s="38" t="s">
        <v>3317</v>
      </c>
      <c r="B895" s="39">
        <v>25327792</v>
      </c>
      <c r="C895" s="38" t="s">
        <v>1745</v>
      </c>
      <c r="D895" s="40" t="s">
        <v>3318</v>
      </c>
      <c r="E895" s="31"/>
      <c r="F895" s="31"/>
      <c r="G895" s="31"/>
    </row>
    <row r="896" spans="1:7">
      <c r="A896" s="38" t="s">
        <v>3319</v>
      </c>
      <c r="B896" s="39">
        <v>10193975</v>
      </c>
      <c r="C896" s="38" t="s">
        <v>1745</v>
      </c>
      <c r="D896" s="40" t="s">
        <v>3320</v>
      </c>
      <c r="E896" s="31"/>
      <c r="F896" s="31"/>
      <c r="G896" s="31"/>
    </row>
    <row r="897" spans="1:7">
      <c r="A897" s="38" t="s">
        <v>3321</v>
      </c>
      <c r="B897" s="39">
        <v>10150699</v>
      </c>
      <c r="C897" s="40" t="s">
        <v>1156</v>
      </c>
      <c r="D897" s="40" t="s">
        <v>3322</v>
      </c>
      <c r="E897" s="31"/>
      <c r="F897" s="31"/>
      <c r="G897" s="31"/>
    </row>
    <row r="898" spans="1:7">
      <c r="A898" s="38" t="s">
        <v>1480</v>
      </c>
      <c r="B898" s="39">
        <v>10149839</v>
      </c>
      <c r="C898" s="40" t="s">
        <v>1156</v>
      </c>
      <c r="D898" s="40" t="s">
        <v>3323</v>
      </c>
      <c r="E898" s="31"/>
      <c r="F898" s="31"/>
      <c r="G898" s="31"/>
    </row>
    <row r="899" spans="1:7">
      <c r="A899" s="38" t="s">
        <v>3324</v>
      </c>
      <c r="B899" s="39">
        <v>10112519</v>
      </c>
      <c r="C899" s="40" t="s">
        <v>1156</v>
      </c>
      <c r="D899" s="40" t="s">
        <v>3325</v>
      </c>
      <c r="E899" s="31"/>
      <c r="F899" s="31"/>
      <c r="G899" s="31"/>
    </row>
    <row r="900" spans="1:7">
      <c r="A900" s="38" t="s">
        <v>563</v>
      </c>
      <c r="B900" s="39">
        <v>24922034</v>
      </c>
      <c r="C900" s="40" t="s">
        <v>1156</v>
      </c>
      <c r="D900" s="40" t="s">
        <v>3326</v>
      </c>
      <c r="E900" s="31"/>
      <c r="F900" s="31"/>
      <c r="G900" s="31"/>
    </row>
    <row r="901" spans="1:7">
      <c r="A901" s="38" t="s">
        <v>3327</v>
      </c>
      <c r="B901" s="39">
        <v>10184333</v>
      </c>
      <c r="C901" s="40" t="s">
        <v>1156</v>
      </c>
      <c r="D901" s="40" t="s">
        <v>3328</v>
      </c>
      <c r="E901" s="31"/>
      <c r="F901" s="31"/>
      <c r="G901" s="31"/>
    </row>
    <row r="902" spans="1:7">
      <c r="A902" s="38" t="s">
        <v>588</v>
      </c>
      <c r="B902" s="39">
        <v>25326540</v>
      </c>
      <c r="C902" s="40" t="s">
        <v>1156</v>
      </c>
      <c r="D902" s="40" t="s">
        <v>3329</v>
      </c>
      <c r="E902" s="31"/>
      <c r="F902" s="31"/>
      <c r="G902" s="31"/>
    </row>
    <row r="903" spans="1:7">
      <c r="A903" s="38" t="s">
        <v>3330</v>
      </c>
      <c r="B903" s="39">
        <v>10146369</v>
      </c>
      <c r="C903" s="40" t="s">
        <v>1156</v>
      </c>
      <c r="D903" s="40" t="s">
        <v>3331</v>
      </c>
      <c r="E903" s="31"/>
      <c r="F903" s="31"/>
      <c r="G903" s="31"/>
    </row>
    <row r="904" spans="1:7">
      <c r="A904" s="38" t="s">
        <v>418</v>
      </c>
      <c r="B904" s="39">
        <v>10123780</v>
      </c>
      <c r="C904" s="40" t="s">
        <v>1156</v>
      </c>
      <c r="D904" s="40" t="s">
        <v>3332</v>
      </c>
      <c r="E904" s="31"/>
      <c r="F904" s="31"/>
      <c r="G904" s="31"/>
    </row>
    <row r="905" spans="1:7">
      <c r="A905" s="38" t="s">
        <v>3333</v>
      </c>
      <c r="B905" s="39">
        <v>20044032</v>
      </c>
      <c r="C905" s="40" t="s">
        <v>1156</v>
      </c>
      <c r="D905" s="40" t="s">
        <v>3334</v>
      </c>
      <c r="E905" s="31"/>
      <c r="F905" s="31"/>
      <c r="G905" s="31"/>
    </row>
    <row r="906" spans="1:7">
      <c r="A906" s="38" t="s">
        <v>3335</v>
      </c>
      <c r="B906" s="39">
        <v>10019852</v>
      </c>
      <c r="C906" s="40" t="s">
        <v>1156</v>
      </c>
      <c r="D906" s="40" t="s">
        <v>3336</v>
      </c>
      <c r="E906" s="31"/>
      <c r="F906" s="31"/>
      <c r="G906" s="31"/>
    </row>
    <row r="907" spans="1:7">
      <c r="A907" s="38" t="s">
        <v>3337</v>
      </c>
      <c r="B907" s="39">
        <v>21608746</v>
      </c>
      <c r="C907" s="40" t="s">
        <v>1156</v>
      </c>
      <c r="D907" s="40" t="s">
        <v>3338</v>
      </c>
      <c r="E907" s="31"/>
      <c r="F907" s="31"/>
      <c r="G907" s="31"/>
    </row>
    <row r="908" spans="1:7">
      <c r="A908" s="38" t="s">
        <v>587</v>
      </c>
      <c r="B908" s="39">
        <v>20511412</v>
      </c>
      <c r="C908" s="40" t="s">
        <v>1156</v>
      </c>
      <c r="D908" s="40" t="s">
        <v>3339</v>
      </c>
      <c r="E908" s="31"/>
      <c r="F908" s="31"/>
      <c r="G908" s="31"/>
    </row>
    <row r="909" spans="1:7">
      <c r="A909" s="38" t="s">
        <v>1054</v>
      </c>
      <c r="B909" s="39">
        <v>10163244</v>
      </c>
      <c r="C909" s="40" t="s">
        <v>1156</v>
      </c>
      <c r="D909" s="40" t="s">
        <v>3340</v>
      </c>
      <c r="E909" s="31"/>
      <c r="F909" s="31"/>
      <c r="G909" s="31"/>
    </row>
    <row r="910" spans="1:7">
      <c r="A910" s="38" t="s">
        <v>3341</v>
      </c>
      <c r="B910" s="39">
        <v>10149532</v>
      </c>
      <c r="C910" s="40" t="s">
        <v>1156</v>
      </c>
      <c r="D910" s="40" t="s">
        <v>3342</v>
      </c>
      <c r="E910" s="31"/>
      <c r="F910" s="31"/>
      <c r="G910" s="31"/>
    </row>
    <row r="911" spans="1:7">
      <c r="A911" s="38" t="s">
        <v>1158</v>
      </c>
      <c r="B911" s="39">
        <v>10164895</v>
      </c>
      <c r="C911" s="40" t="s">
        <v>1156</v>
      </c>
      <c r="D911" s="40" t="s">
        <v>3343</v>
      </c>
      <c r="E911" s="31"/>
      <c r="F911" s="31"/>
      <c r="G911" s="31"/>
    </row>
    <row r="912" spans="1:7">
      <c r="A912" s="38" t="s">
        <v>1159</v>
      </c>
      <c r="B912" s="39">
        <v>10169194</v>
      </c>
      <c r="C912" s="40" t="s">
        <v>1156</v>
      </c>
      <c r="D912" s="40" t="s">
        <v>3344</v>
      </c>
      <c r="E912" s="31"/>
      <c r="F912" s="31"/>
      <c r="G912" s="31"/>
    </row>
    <row r="913" spans="1:7">
      <c r="A913" s="38" t="s">
        <v>3345</v>
      </c>
      <c r="B913" s="39">
        <v>23016641</v>
      </c>
      <c r="C913" s="40" t="s">
        <v>1156</v>
      </c>
      <c r="D913" s="40" t="s">
        <v>3346</v>
      </c>
      <c r="E913" s="31"/>
      <c r="F913" s="31"/>
      <c r="G913" s="31"/>
    </row>
    <row r="914" spans="1:7">
      <c r="A914" s="38" t="s">
        <v>3347</v>
      </c>
      <c r="B914" s="39">
        <v>10118385</v>
      </c>
      <c r="C914" s="40" t="s">
        <v>1156</v>
      </c>
      <c r="D914" s="40" t="s">
        <v>3348</v>
      </c>
      <c r="E914" s="31"/>
      <c r="F914" s="31"/>
      <c r="G914" s="31"/>
    </row>
    <row r="915" spans="1:7">
      <c r="A915" s="38" t="s">
        <v>3349</v>
      </c>
      <c r="B915" s="39">
        <v>10126590</v>
      </c>
      <c r="C915" s="40" t="s">
        <v>1156</v>
      </c>
      <c r="D915" s="40" t="s">
        <v>3350</v>
      </c>
      <c r="E915" s="31"/>
      <c r="F915" s="31"/>
      <c r="G915" s="31"/>
    </row>
    <row r="916" spans="1:7">
      <c r="A916" s="38" t="s">
        <v>3351</v>
      </c>
      <c r="B916" s="39">
        <v>24958098</v>
      </c>
      <c r="C916" s="40" t="s">
        <v>1156</v>
      </c>
      <c r="D916" s="40" t="s">
        <v>3352</v>
      </c>
      <c r="E916" s="31"/>
      <c r="F916" s="31"/>
      <c r="G916" s="31"/>
    </row>
    <row r="917" spans="1:7">
      <c r="A917" s="38" t="s">
        <v>3353</v>
      </c>
      <c r="B917" s="39">
        <v>26019625</v>
      </c>
      <c r="C917" s="40" t="s">
        <v>1156</v>
      </c>
      <c r="D917" s="40" t="s">
        <v>3354</v>
      </c>
      <c r="E917" s="31"/>
      <c r="F917" s="31"/>
      <c r="G917" s="31"/>
    </row>
    <row r="918" spans="1:7">
      <c r="A918" s="38" t="s">
        <v>3355</v>
      </c>
      <c r="B918" s="39">
        <v>10178964</v>
      </c>
      <c r="C918" s="40" t="s">
        <v>1156</v>
      </c>
      <c r="D918" s="40" t="s">
        <v>3356</v>
      </c>
      <c r="E918" s="31"/>
      <c r="F918" s="31"/>
      <c r="G918" s="31"/>
    </row>
    <row r="919" spans="1:7">
      <c r="A919" s="38" t="s">
        <v>3357</v>
      </c>
      <c r="B919" s="39">
        <v>10198329</v>
      </c>
      <c r="C919" s="40" t="s">
        <v>1156</v>
      </c>
      <c r="D919" s="40" t="s">
        <v>3358</v>
      </c>
      <c r="E919" s="31"/>
      <c r="F919" s="31"/>
      <c r="G919" s="31"/>
    </row>
    <row r="920" spans="1:7">
      <c r="A920" s="38" t="s">
        <v>3359</v>
      </c>
      <c r="B920" s="39">
        <v>23347621</v>
      </c>
      <c r="C920" s="40" t="s">
        <v>1124</v>
      </c>
      <c r="D920" s="40" t="s">
        <v>3360</v>
      </c>
      <c r="E920" s="31"/>
      <c r="F920" s="31"/>
      <c r="G920" s="31"/>
    </row>
    <row r="921" spans="1:7">
      <c r="A921" s="38" t="s">
        <v>3361</v>
      </c>
      <c r="B921" s="39">
        <v>10194586</v>
      </c>
      <c r="C921" s="40" t="s">
        <v>1124</v>
      </c>
      <c r="D921" s="40" t="s">
        <v>3362</v>
      </c>
      <c r="E921" s="31"/>
      <c r="F921" s="31"/>
      <c r="G921" s="31"/>
    </row>
    <row r="922" spans="1:7">
      <c r="A922" s="38" t="s">
        <v>1335</v>
      </c>
      <c r="B922" s="39">
        <v>28371407</v>
      </c>
      <c r="C922" s="40" t="s">
        <v>1124</v>
      </c>
      <c r="D922" s="40" t="s">
        <v>3363</v>
      </c>
      <c r="E922" s="31"/>
      <c r="F922" s="31"/>
      <c r="G922" s="31"/>
    </row>
    <row r="923" spans="1:7">
      <c r="A923" s="38" t="s">
        <v>3364</v>
      </c>
      <c r="B923" s="39">
        <v>20091278</v>
      </c>
      <c r="C923" s="40" t="s">
        <v>1124</v>
      </c>
      <c r="D923" s="40" t="s">
        <v>3365</v>
      </c>
      <c r="E923" s="31"/>
      <c r="F923" s="31"/>
      <c r="G923" s="31"/>
    </row>
    <row r="924" spans="1:7">
      <c r="A924" s="38" t="s">
        <v>3366</v>
      </c>
      <c r="B924" s="39">
        <v>10127143</v>
      </c>
      <c r="C924" s="40" t="s">
        <v>1124</v>
      </c>
      <c r="D924" s="40" t="s">
        <v>3367</v>
      </c>
      <c r="E924" s="31"/>
      <c r="F924" s="31"/>
      <c r="G924" s="31"/>
    </row>
    <row r="925" spans="1:7">
      <c r="A925" s="38" t="s">
        <v>958</v>
      </c>
      <c r="B925" s="39">
        <v>20531294</v>
      </c>
      <c r="C925" s="40" t="s">
        <v>1124</v>
      </c>
      <c r="D925" s="40" t="s">
        <v>3368</v>
      </c>
      <c r="E925" s="31"/>
      <c r="F925" s="31"/>
      <c r="G925" s="31"/>
    </row>
    <row r="926" spans="1:7">
      <c r="A926" s="38" t="s">
        <v>3369</v>
      </c>
      <c r="B926" s="39">
        <v>10137078</v>
      </c>
      <c r="C926" s="40" t="s">
        <v>1124</v>
      </c>
      <c r="D926" s="40" t="s">
        <v>3370</v>
      </c>
      <c r="E926" s="31"/>
      <c r="F926" s="31"/>
      <c r="G926" s="31"/>
    </row>
    <row r="927" spans="1:7">
      <c r="A927" s="38" t="s">
        <v>3371</v>
      </c>
      <c r="B927" s="39">
        <v>10144692</v>
      </c>
      <c r="C927" s="40" t="s">
        <v>1124</v>
      </c>
      <c r="D927" s="40" t="s">
        <v>3372</v>
      </c>
      <c r="E927" s="31"/>
      <c r="F927" s="31"/>
      <c r="G927" s="31"/>
    </row>
    <row r="928" spans="1:7">
      <c r="A928" s="38" t="s">
        <v>3373</v>
      </c>
      <c r="B928" s="39">
        <v>10145684</v>
      </c>
      <c r="C928" s="40" t="s">
        <v>1124</v>
      </c>
      <c r="D928" s="40" t="s">
        <v>3374</v>
      </c>
      <c r="E928" s="31"/>
      <c r="F928" s="31"/>
      <c r="G928" s="31"/>
    </row>
    <row r="929" spans="1:7">
      <c r="A929" s="38" t="s">
        <v>3375</v>
      </c>
      <c r="B929" s="39">
        <v>10149521</v>
      </c>
      <c r="C929" s="40" t="s">
        <v>1124</v>
      </c>
      <c r="D929" s="40" t="s">
        <v>3376</v>
      </c>
      <c r="E929" s="31"/>
      <c r="F929" s="31"/>
      <c r="G929" s="31"/>
    </row>
    <row r="930" spans="1:7">
      <c r="A930" s="38" t="s">
        <v>3377</v>
      </c>
      <c r="B930" s="39">
        <v>10164812</v>
      </c>
      <c r="C930" s="40" t="s">
        <v>1124</v>
      </c>
      <c r="D930" s="40" t="s">
        <v>3378</v>
      </c>
      <c r="E930" s="31"/>
      <c r="F930" s="31"/>
      <c r="G930" s="31"/>
    </row>
    <row r="931" spans="1:7">
      <c r="A931" s="38" t="s">
        <v>3379</v>
      </c>
      <c r="B931" s="39">
        <v>10164897</v>
      </c>
      <c r="C931" s="40" t="s">
        <v>1124</v>
      </c>
      <c r="D931" s="40" t="s">
        <v>3380</v>
      </c>
      <c r="E931" s="31"/>
      <c r="F931" s="31"/>
      <c r="G931" s="31"/>
    </row>
    <row r="932" spans="1:7">
      <c r="A932" s="38" t="s">
        <v>3381</v>
      </c>
      <c r="B932" s="39">
        <v>10211991</v>
      </c>
      <c r="C932" s="40" t="s">
        <v>1124</v>
      </c>
      <c r="D932" s="40" t="s">
        <v>3382</v>
      </c>
      <c r="E932" s="31"/>
      <c r="F932" s="31"/>
      <c r="G932" s="31"/>
    </row>
    <row r="933" spans="1:7">
      <c r="A933" s="38" t="s">
        <v>1337</v>
      </c>
      <c r="B933" s="39">
        <v>10127162</v>
      </c>
      <c r="C933" s="40" t="s">
        <v>1124</v>
      </c>
      <c r="D933" s="40" t="s">
        <v>3383</v>
      </c>
      <c r="E933" s="31"/>
      <c r="F933" s="31"/>
      <c r="G933" s="31"/>
    </row>
    <row r="934" spans="1:7">
      <c r="A934" s="38" t="s">
        <v>3384</v>
      </c>
      <c r="B934" s="39">
        <v>23230945</v>
      </c>
      <c r="C934" s="40" t="s">
        <v>1124</v>
      </c>
      <c r="D934" s="40" t="s">
        <v>3385</v>
      </c>
      <c r="E934" s="31"/>
      <c r="F934" s="31"/>
      <c r="G934" s="31"/>
    </row>
    <row r="935" spans="1:7">
      <c r="A935" s="38" t="s">
        <v>527</v>
      </c>
      <c r="B935" s="39">
        <v>22834227</v>
      </c>
      <c r="C935" s="40" t="s">
        <v>1124</v>
      </c>
      <c r="D935" s="40" t="s">
        <v>3386</v>
      </c>
      <c r="E935" s="31"/>
      <c r="F935" s="31"/>
      <c r="G935" s="31"/>
    </row>
    <row r="936" spans="1:7">
      <c r="A936" s="38" t="s">
        <v>1336</v>
      </c>
      <c r="B936" s="39">
        <v>10145351</v>
      </c>
      <c r="C936" s="40" t="s">
        <v>1124</v>
      </c>
      <c r="D936" s="40" t="s">
        <v>3387</v>
      </c>
      <c r="E936" s="31"/>
      <c r="F936" s="31"/>
      <c r="G936" s="31"/>
    </row>
    <row r="937" spans="1:7">
      <c r="A937" s="38" t="s">
        <v>3388</v>
      </c>
      <c r="B937" s="39">
        <v>10132297</v>
      </c>
      <c r="C937" s="40" t="s">
        <v>1124</v>
      </c>
      <c r="D937" s="40" t="s">
        <v>3389</v>
      </c>
      <c r="E937" s="31"/>
      <c r="F937" s="31"/>
      <c r="G937" s="31"/>
    </row>
    <row r="938" spans="1:7">
      <c r="A938" s="38" t="s">
        <v>3390</v>
      </c>
      <c r="B938" s="39">
        <v>21657887</v>
      </c>
      <c r="C938" s="40" t="s">
        <v>1124</v>
      </c>
      <c r="D938" s="40" t="s">
        <v>3391</v>
      </c>
      <c r="E938" s="31"/>
      <c r="F938" s="31"/>
      <c r="G938" s="31"/>
    </row>
    <row r="939" spans="1:7">
      <c r="A939" s="38" t="s">
        <v>397</v>
      </c>
      <c r="B939" s="39">
        <v>24114094</v>
      </c>
      <c r="C939" s="40" t="s">
        <v>1124</v>
      </c>
      <c r="D939" s="40" t="s">
        <v>3392</v>
      </c>
      <c r="E939" s="31"/>
      <c r="F939" s="31"/>
      <c r="G939" s="31"/>
    </row>
    <row r="940" spans="1:7">
      <c r="A940" s="38" t="s">
        <v>3393</v>
      </c>
      <c r="B940" s="39">
        <v>20538248</v>
      </c>
      <c r="C940" s="40" t="s">
        <v>1124</v>
      </c>
      <c r="D940" s="40" t="s">
        <v>3394</v>
      </c>
      <c r="E940" s="31"/>
      <c r="F940" s="31"/>
      <c r="G940" s="31"/>
    </row>
    <row r="941" spans="1:7">
      <c r="A941" s="38" t="s">
        <v>3395</v>
      </c>
      <c r="B941" s="39">
        <v>10140769</v>
      </c>
      <c r="C941" s="40" t="s">
        <v>1124</v>
      </c>
      <c r="D941" s="40" t="s">
        <v>3396</v>
      </c>
      <c r="E941" s="31"/>
      <c r="F941" s="31"/>
      <c r="G941" s="31"/>
    </row>
    <row r="942" spans="1:7">
      <c r="A942" s="38" t="s">
        <v>3397</v>
      </c>
      <c r="B942" s="39">
        <v>29797742</v>
      </c>
      <c r="C942" s="40" t="s">
        <v>1124</v>
      </c>
      <c r="D942" s="40" t="s">
        <v>3398</v>
      </c>
      <c r="E942" s="31"/>
      <c r="F942" s="31"/>
      <c r="G942" s="31"/>
    </row>
    <row r="943" spans="1:7">
      <c r="A943" s="38" t="s">
        <v>3399</v>
      </c>
      <c r="B943" s="39">
        <v>10213403</v>
      </c>
      <c r="C943" s="40" t="s">
        <v>1124</v>
      </c>
      <c r="D943" s="40" t="s">
        <v>3400</v>
      </c>
      <c r="E943" s="31"/>
      <c r="F943" s="31"/>
      <c r="G943" s="31"/>
    </row>
    <row r="944" spans="1:7">
      <c r="A944" s="38" t="s">
        <v>3401</v>
      </c>
      <c r="B944" s="39">
        <v>10213444</v>
      </c>
      <c r="C944" s="40" t="s">
        <v>1124</v>
      </c>
      <c r="D944" s="40" t="s">
        <v>3402</v>
      </c>
      <c r="E944" s="31"/>
      <c r="F944" s="31"/>
      <c r="G944" s="31"/>
    </row>
    <row r="945" spans="1:7">
      <c r="A945" s="38" t="s">
        <v>3403</v>
      </c>
      <c r="B945" s="39">
        <v>10118902</v>
      </c>
      <c r="C945" s="40" t="s">
        <v>1124</v>
      </c>
      <c r="D945" s="40" t="s">
        <v>3404</v>
      </c>
      <c r="E945" s="31"/>
      <c r="F945" s="31"/>
      <c r="G945" s="31"/>
    </row>
    <row r="946" spans="1:7">
      <c r="A946" s="38" t="s">
        <v>3405</v>
      </c>
      <c r="B946" s="39">
        <v>25127254</v>
      </c>
      <c r="C946" s="40" t="s">
        <v>1124</v>
      </c>
      <c r="D946" s="40" t="s">
        <v>3406</v>
      </c>
      <c r="E946" s="31"/>
      <c r="F946" s="31"/>
      <c r="G946" s="31"/>
    </row>
    <row r="947" spans="1:7">
      <c r="A947" s="38" t="s">
        <v>3407</v>
      </c>
      <c r="B947" s="39">
        <v>10174331</v>
      </c>
      <c r="C947" s="40" t="s">
        <v>1124</v>
      </c>
      <c r="D947" s="40" t="s">
        <v>3408</v>
      </c>
      <c r="E947" s="31"/>
      <c r="F947" s="31"/>
      <c r="G947" s="31"/>
    </row>
    <row r="948" spans="1:7">
      <c r="A948" s="38" t="s">
        <v>3409</v>
      </c>
      <c r="B948" s="39">
        <v>26469426</v>
      </c>
      <c r="C948" s="40" t="s">
        <v>1124</v>
      </c>
      <c r="D948" s="40" t="s">
        <v>3410</v>
      </c>
      <c r="E948" s="31"/>
      <c r="F948" s="31"/>
      <c r="G948" s="31"/>
    </row>
    <row r="949" spans="1:7">
      <c r="A949" s="38" t="s">
        <v>3411</v>
      </c>
      <c r="B949" s="39">
        <v>10181464</v>
      </c>
      <c r="C949" s="40" t="s">
        <v>1124</v>
      </c>
      <c r="D949" s="40" t="s">
        <v>3412</v>
      </c>
      <c r="E949" s="31"/>
      <c r="F949" s="31"/>
      <c r="G949" s="31"/>
    </row>
    <row r="950" spans="1:7">
      <c r="A950" s="38" t="s">
        <v>1339</v>
      </c>
      <c r="B950" s="39">
        <v>10194050</v>
      </c>
      <c r="C950" s="40" t="s">
        <v>1124</v>
      </c>
      <c r="D950" s="40" t="s">
        <v>3413</v>
      </c>
      <c r="E950" s="31"/>
      <c r="F950" s="31"/>
      <c r="G950" s="31"/>
    </row>
    <row r="951" spans="1:7">
      <c r="A951" s="38" t="s">
        <v>3414</v>
      </c>
      <c r="B951" s="39">
        <v>10208577</v>
      </c>
      <c r="C951" s="40" t="s">
        <v>1124</v>
      </c>
      <c r="D951" s="40" t="s">
        <v>3415</v>
      </c>
      <c r="E951" s="31"/>
      <c r="F951" s="31"/>
      <c r="G951" s="31"/>
    </row>
    <row r="952" spans="1:7">
      <c r="A952" s="38" t="s">
        <v>3416</v>
      </c>
      <c r="B952" s="39">
        <v>22944421</v>
      </c>
      <c r="C952" s="38" t="s">
        <v>1749</v>
      </c>
      <c r="D952" s="40" t="s">
        <v>3417</v>
      </c>
      <c r="E952" s="31"/>
      <c r="F952" s="31"/>
      <c r="G952" s="31"/>
    </row>
    <row r="953" spans="1:7">
      <c r="A953" s="38" t="s">
        <v>3418</v>
      </c>
      <c r="B953" s="39">
        <v>23646947</v>
      </c>
      <c r="C953" s="40" t="s">
        <v>1749</v>
      </c>
      <c r="D953" s="40" t="s">
        <v>3419</v>
      </c>
      <c r="E953" s="31"/>
      <c r="F953" s="31"/>
      <c r="G953" s="31"/>
    </row>
    <row r="954" spans="1:7">
      <c r="A954" s="38" t="s">
        <v>3420</v>
      </c>
      <c r="B954" s="39">
        <v>24754204</v>
      </c>
      <c r="C954" s="40" t="s">
        <v>1749</v>
      </c>
      <c r="D954" s="40" t="s">
        <v>3421</v>
      </c>
      <c r="E954" s="31"/>
      <c r="F954" s="31"/>
      <c r="G954" s="31"/>
    </row>
    <row r="955" spans="1:7">
      <c r="A955" s="38" t="s">
        <v>3422</v>
      </c>
      <c r="B955" s="39">
        <v>24542622</v>
      </c>
      <c r="C955" s="40" t="s">
        <v>1749</v>
      </c>
      <c r="D955" s="40" t="s">
        <v>3423</v>
      </c>
      <c r="E955" s="31"/>
      <c r="F955" s="31"/>
      <c r="G955" s="31"/>
    </row>
    <row r="956" spans="1:7">
      <c r="A956" s="38" t="s">
        <v>3424</v>
      </c>
      <c r="B956" s="39">
        <v>10194006</v>
      </c>
      <c r="C956" s="40" t="s">
        <v>1749</v>
      </c>
      <c r="D956" s="40" t="s">
        <v>3425</v>
      </c>
      <c r="E956" s="31"/>
      <c r="F956" s="31"/>
      <c r="G956" s="31"/>
    </row>
    <row r="957" spans="1:7">
      <c r="A957" s="38" t="s">
        <v>3426</v>
      </c>
      <c r="B957" s="39">
        <v>10205932</v>
      </c>
      <c r="C957" s="40" t="s">
        <v>1749</v>
      </c>
      <c r="D957" s="40"/>
      <c r="E957" s="31"/>
      <c r="F957" s="31"/>
      <c r="G957" s="31"/>
    </row>
    <row r="958" spans="1:7">
      <c r="A958" s="38" t="s">
        <v>3427</v>
      </c>
      <c r="B958" s="39">
        <v>22566095</v>
      </c>
      <c r="C958" s="40" t="s">
        <v>1749</v>
      </c>
      <c r="D958" s="40" t="s">
        <v>3428</v>
      </c>
      <c r="E958" s="31"/>
      <c r="F958" s="31"/>
      <c r="G958" s="31"/>
    </row>
    <row r="959" spans="1:7">
      <c r="A959" s="38" t="s">
        <v>3429</v>
      </c>
      <c r="B959" s="39">
        <v>23854353</v>
      </c>
      <c r="C959" s="40" t="s">
        <v>3430</v>
      </c>
      <c r="D959" s="40" t="s">
        <v>3431</v>
      </c>
      <c r="E959" s="31"/>
      <c r="F959" s="31"/>
      <c r="G959" s="31"/>
    </row>
    <row r="960" spans="1:7">
      <c r="A960" s="38" t="s">
        <v>3432</v>
      </c>
      <c r="B960" s="39">
        <v>21732722</v>
      </c>
      <c r="C960" s="40" t="s">
        <v>3430</v>
      </c>
      <c r="D960" s="40" t="s">
        <v>3433</v>
      </c>
      <c r="E960" s="31"/>
      <c r="F960" s="31"/>
      <c r="G960" s="31"/>
    </row>
    <row r="961" spans="1:7">
      <c r="A961" s="38" t="s">
        <v>3434</v>
      </c>
      <c r="B961" s="39">
        <v>10201416</v>
      </c>
      <c r="C961" s="40" t="s">
        <v>3430</v>
      </c>
      <c r="D961" s="40" t="s">
        <v>3435</v>
      </c>
      <c r="E961" s="31"/>
      <c r="F961" s="31"/>
      <c r="G961" s="31"/>
    </row>
    <row r="962" spans="1:7">
      <c r="A962" s="38" t="s">
        <v>3436</v>
      </c>
      <c r="B962" s="39">
        <v>27537921</v>
      </c>
      <c r="C962" s="40" t="s">
        <v>3430</v>
      </c>
      <c r="D962" s="40" t="s">
        <v>3437</v>
      </c>
      <c r="E962" s="31"/>
      <c r="F962" s="31"/>
      <c r="G962" s="31"/>
    </row>
    <row r="963" spans="1:7">
      <c r="A963" s="38" t="s">
        <v>3438</v>
      </c>
      <c r="B963" s="39">
        <v>10169457</v>
      </c>
      <c r="C963" s="40" t="s">
        <v>3430</v>
      </c>
      <c r="D963" s="40" t="s">
        <v>3439</v>
      </c>
      <c r="E963" s="31"/>
      <c r="F963" s="31"/>
      <c r="G963" s="31"/>
    </row>
    <row r="964" spans="1:7">
      <c r="A964" s="38" t="s">
        <v>3440</v>
      </c>
      <c r="B964" s="39">
        <v>10194088</v>
      </c>
      <c r="C964" s="40" t="s">
        <v>3430</v>
      </c>
      <c r="D964" s="40" t="s">
        <v>3441</v>
      </c>
      <c r="E964" s="31"/>
      <c r="F964" s="31"/>
      <c r="G964" s="31"/>
    </row>
    <row r="965" spans="1:7">
      <c r="A965" s="38" t="s">
        <v>3442</v>
      </c>
      <c r="B965" s="39">
        <v>10145350</v>
      </c>
      <c r="C965" s="40" t="s">
        <v>3430</v>
      </c>
      <c r="D965" s="40" t="s">
        <v>3443</v>
      </c>
      <c r="E965" s="31"/>
      <c r="F965" s="31"/>
      <c r="G965" s="31"/>
    </row>
    <row r="966" spans="1:7">
      <c r="A966" s="38" t="s">
        <v>3444</v>
      </c>
      <c r="B966" s="39">
        <v>25212456</v>
      </c>
      <c r="C966" s="40" t="s">
        <v>3430</v>
      </c>
      <c r="D966" s="40" t="s">
        <v>3445</v>
      </c>
      <c r="E966" s="31"/>
      <c r="F966" s="31"/>
      <c r="G966" s="31"/>
    </row>
    <row r="967" spans="1:7">
      <c r="A967" s="38" t="s">
        <v>3446</v>
      </c>
      <c r="B967" s="39">
        <v>10211858</v>
      </c>
      <c r="C967" s="40" t="s">
        <v>3430</v>
      </c>
      <c r="D967" s="40" t="s">
        <v>3447</v>
      </c>
      <c r="E967" s="31"/>
      <c r="F967" s="31"/>
      <c r="G967" s="31"/>
    </row>
    <row r="968" spans="1:7">
      <c r="A968" s="38" t="s">
        <v>3448</v>
      </c>
      <c r="B968" s="39">
        <v>24983033</v>
      </c>
      <c r="C968" s="40" t="s">
        <v>3430</v>
      </c>
      <c r="D968" s="40" t="s">
        <v>3449</v>
      </c>
      <c r="E968" s="31"/>
      <c r="F968" s="31"/>
      <c r="G968" s="31"/>
    </row>
    <row r="969" spans="1:7">
      <c r="A969" s="38" t="s">
        <v>3450</v>
      </c>
      <c r="B969" s="39">
        <v>28791600</v>
      </c>
      <c r="C969" s="40" t="s">
        <v>3430</v>
      </c>
      <c r="D969" s="40" t="s">
        <v>3451</v>
      </c>
      <c r="E969" s="31"/>
      <c r="F969" s="31"/>
      <c r="G969" s="31"/>
    </row>
    <row r="970" spans="1:7">
      <c r="A970" s="38" t="s">
        <v>3452</v>
      </c>
      <c r="B970" s="39">
        <v>10205697</v>
      </c>
      <c r="C970" s="40" t="s">
        <v>3430</v>
      </c>
      <c r="D970" s="40" t="s">
        <v>3453</v>
      </c>
      <c r="E970" s="31"/>
      <c r="F970" s="31"/>
      <c r="G970" s="31"/>
    </row>
    <row r="971" spans="1:7">
      <c r="A971" s="38" t="s">
        <v>3454</v>
      </c>
      <c r="B971" s="39">
        <v>22365391</v>
      </c>
      <c r="C971" s="40" t="s">
        <v>3430</v>
      </c>
      <c r="D971" s="40" t="s">
        <v>3455</v>
      </c>
      <c r="E971" s="31"/>
      <c r="F971" s="31"/>
      <c r="G971" s="31"/>
    </row>
    <row r="972" spans="1:7">
      <c r="A972" s="38" t="s">
        <v>3456</v>
      </c>
      <c r="B972" s="39">
        <v>10092667</v>
      </c>
      <c r="C972" s="40" t="s">
        <v>3430</v>
      </c>
      <c r="D972" s="40" t="s">
        <v>3457</v>
      </c>
      <c r="E972" s="31"/>
      <c r="F972" s="31"/>
      <c r="G972" s="31"/>
    </row>
    <row r="973" spans="1:7">
      <c r="A973" s="38" t="s">
        <v>3458</v>
      </c>
      <c r="B973" s="39">
        <v>10114556</v>
      </c>
      <c r="C973" s="40" t="s">
        <v>3430</v>
      </c>
      <c r="D973" s="40" t="s">
        <v>3459</v>
      </c>
      <c r="E973" s="31"/>
      <c r="F973" s="31"/>
      <c r="G973" s="31"/>
    </row>
    <row r="974" spans="1:7">
      <c r="A974" s="38" t="s">
        <v>3460</v>
      </c>
      <c r="B974" s="39">
        <v>10137362</v>
      </c>
      <c r="C974" s="40" t="s">
        <v>3430</v>
      </c>
      <c r="D974" s="40" t="s">
        <v>3461</v>
      </c>
      <c r="E974" s="31"/>
      <c r="F974" s="31"/>
      <c r="G974" s="31"/>
    </row>
    <row r="975" spans="1:7">
      <c r="A975" s="38" t="s">
        <v>3462</v>
      </c>
      <c r="B975" s="39">
        <v>10196770</v>
      </c>
      <c r="C975" s="40" t="s">
        <v>3430</v>
      </c>
      <c r="D975" s="40" t="s">
        <v>3463</v>
      </c>
      <c r="E975" s="31"/>
      <c r="F975" s="31"/>
      <c r="G975" s="31"/>
    </row>
    <row r="976" spans="1:7">
      <c r="A976" s="38" t="s">
        <v>3464</v>
      </c>
      <c r="B976" s="39">
        <v>10119663</v>
      </c>
      <c r="C976" s="40" t="s">
        <v>3465</v>
      </c>
      <c r="D976" s="40" t="s">
        <v>3466</v>
      </c>
      <c r="E976" s="31"/>
      <c r="F976" s="31"/>
      <c r="G976" s="31"/>
    </row>
    <row r="977" spans="1:7">
      <c r="A977" s="38" t="s">
        <v>3467</v>
      </c>
      <c r="B977" s="39">
        <v>10164825</v>
      </c>
      <c r="C977" s="40" t="s">
        <v>3465</v>
      </c>
      <c r="D977" s="40" t="s">
        <v>3468</v>
      </c>
      <c r="E977" s="31"/>
      <c r="F977" s="31"/>
      <c r="G977" s="31"/>
    </row>
    <row r="978" spans="1:7">
      <c r="A978" s="38" t="s">
        <v>3469</v>
      </c>
      <c r="B978" s="39">
        <v>22992361</v>
      </c>
      <c r="C978" s="40" t="s">
        <v>3465</v>
      </c>
      <c r="D978" s="40" t="s">
        <v>3470</v>
      </c>
      <c r="E978" s="31"/>
      <c r="F978" s="31"/>
      <c r="G978" s="31"/>
    </row>
    <row r="979" spans="1:7">
      <c r="A979" s="38" t="s">
        <v>3471</v>
      </c>
      <c r="B979" s="39">
        <v>10141148</v>
      </c>
      <c r="C979" s="40" t="s">
        <v>3465</v>
      </c>
      <c r="D979" s="40" t="s">
        <v>3472</v>
      </c>
      <c r="E979" s="31"/>
      <c r="F979" s="31"/>
      <c r="G979" s="31"/>
    </row>
    <row r="980" spans="1:7">
      <c r="A980" s="38" t="s">
        <v>3473</v>
      </c>
      <c r="B980" s="39">
        <v>10141791</v>
      </c>
      <c r="C980" s="40" t="s">
        <v>3465</v>
      </c>
      <c r="D980" s="40" t="s">
        <v>3474</v>
      </c>
      <c r="E980" s="31"/>
      <c r="F980" s="31"/>
      <c r="G980" s="31"/>
    </row>
    <row r="981" spans="1:7">
      <c r="A981" s="38" t="s">
        <v>3475</v>
      </c>
      <c r="B981" s="39">
        <v>10123892</v>
      </c>
      <c r="C981" s="40" t="s">
        <v>3465</v>
      </c>
      <c r="D981" s="40" t="s">
        <v>3476</v>
      </c>
      <c r="E981" s="31"/>
      <c r="F981" s="31"/>
      <c r="G981" s="31"/>
    </row>
    <row r="982" spans="1:7">
      <c r="A982" s="38" t="s">
        <v>3477</v>
      </c>
      <c r="B982" s="39">
        <v>10213433</v>
      </c>
      <c r="C982" s="40" t="s">
        <v>3465</v>
      </c>
      <c r="D982" s="40" t="s">
        <v>3478</v>
      </c>
      <c r="E982" s="31"/>
      <c r="F982" s="31"/>
      <c r="G982" s="31"/>
    </row>
    <row r="983" spans="1:7">
      <c r="A983" s="38" t="s">
        <v>3479</v>
      </c>
      <c r="B983" s="39">
        <v>29094512</v>
      </c>
      <c r="C983" s="40" t="s">
        <v>3465</v>
      </c>
      <c r="D983" s="40" t="s">
        <v>3480</v>
      </c>
      <c r="E983" s="31"/>
      <c r="F983" s="31"/>
      <c r="G983" s="31"/>
    </row>
    <row r="984" spans="1:7">
      <c r="A984" s="38" t="s">
        <v>3481</v>
      </c>
      <c r="B984" s="39">
        <v>10205142</v>
      </c>
      <c r="C984" s="38" t="s">
        <v>580</v>
      </c>
      <c r="D984" s="40" t="s">
        <v>3482</v>
      </c>
      <c r="E984" s="31"/>
      <c r="F984" s="31"/>
      <c r="G984" s="31"/>
    </row>
    <row r="985" spans="1:7">
      <c r="A985" s="38" t="s">
        <v>1078</v>
      </c>
      <c r="B985" s="39">
        <v>21510088</v>
      </c>
      <c r="C985" s="38" t="s">
        <v>580</v>
      </c>
      <c r="D985" s="40" t="s">
        <v>3483</v>
      </c>
      <c r="E985" s="31"/>
      <c r="F985" s="31"/>
      <c r="G985" s="31"/>
    </row>
    <row r="986" spans="1:7">
      <c r="A986" s="38" t="s">
        <v>3484</v>
      </c>
      <c r="B986" s="39">
        <v>10006920</v>
      </c>
      <c r="C986" s="38" t="s">
        <v>580</v>
      </c>
      <c r="D986" s="40" t="s">
        <v>3485</v>
      </c>
      <c r="E986" s="31"/>
      <c r="F986" s="31"/>
      <c r="G986" s="31"/>
    </row>
    <row r="987" spans="1:7">
      <c r="A987" s="38" t="s">
        <v>3486</v>
      </c>
      <c r="B987" s="39">
        <v>10153870</v>
      </c>
      <c r="C987" s="38" t="s">
        <v>580</v>
      </c>
      <c r="D987" s="40" t="s">
        <v>3487</v>
      </c>
      <c r="E987" s="31"/>
      <c r="F987" s="31"/>
      <c r="G987" s="31"/>
    </row>
    <row r="988" spans="1:7">
      <c r="A988" s="38" t="s">
        <v>3488</v>
      </c>
      <c r="B988" s="39">
        <v>10163250</v>
      </c>
      <c r="C988" s="38" t="s">
        <v>580</v>
      </c>
      <c r="D988" s="40" t="s">
        <v>3489</v>
      </c>
      <c r="E988" s="31"/>
      <c r="F988" s="31"/>
      <c r="G988" s="31"/>
    </row>
    <row r="989" spans="1:7">
      <c r="A989" s="38" t="s">
        <v>3490</v>
      </c>
      <c r="B989" s="39">
        <v>10193985</v>
      </c>
      <c r="C989" s="38" t="s">
        <v>580</v>
      </c>
      <c r="D989" s="40" t="s">
        <v>3491</v>
      </c>
      <c r="E989" s="31"/>
      <c r="F989" s="31"/>
      <c r="G989" s="31"/>
    </row>
    <row r="990" spans="1:7">
      <c r="A990" s="38" t="s">
        <v>3492</v>
      </c>
      <c r="B990" s="39">
        <v>25810329</v>
      </c>
      <c r="C990" s="38" t="s">
        <v>580</v>
      </c>
      <c r="D990" s="40" t="s">
        <v>3493</v>
      </c>
      <c r="E990" s="31"/>
      <c r="F990" s="31"/>
      <c r="G990" s="31"/>
    </row>
    <row r="991" spans="1:7">
      <c r="A991" s="38" t="s">
        <v>3494</v>
      </c>
      <c r="B991" s="39">
        <v>10173370</v>
      </c>
      <c r="C991" s="38" t="s">
        <v>580</v>
      </c>
      <c r="D991" s="40" t="s">
        <v>3495</v>
      </c>
      <c r="E991" s="31"/>
      <c r="F991" s="31"/>
      <c r="G991" s="31"/>
    </row>
    <row r="992" spans="1:7">
      <c r="A992" s="38" t="s">
        <v>3496</v>
      </c>
      <c r="B992" s="39">
        <v>10145353</v>
      </c>
      <c r="C992" s="38" t="s">
        <v>580</v>
      </c>
      <c r="D992" s="40" t="s">
        <v>3497</v>
      </c>
      <c r="E992" s="31"/>
      <c r="F992" s="31"/>
      <c r="G992" s="31"/>
    </row>
    <row r="993" spans="1:7">
      <c r="A993" s="38" t="s">
        <v>3498</v>
      </c>
      <c r="B993" s="39">
        <v>20303224</v>
      </c>
      <c r="C993" s="38" t="s">
        <v>580</v>
      </c>
      <c r="D993" s="40" t="s">
        <v>3499</v>
      </c>
      <c r="E993" s="31"/>
      <c r="F993" s="31"/>
      <c r="G993" s="31"/>
    </row>
    <row r="994" spans="1:7">
      <c r="A994" s="38" t="s">
        <v>3500</v>
      </c>
      <c r="B994" s="39">
        <v>23225828</v>
      </c>
      <c r="C994" s="38" t="s">
        <v>580</v>
      </c>
      <c r="D994" s="40" t="s">
        <v>3501</v>
      </c>
      <c r="E994" s="31"/>
      <c r="F994" s="31"/>
      <c r="G994" s="31"/>
    </row>
    <row r="995" spans="1:7">
      <c r="A995" s="38" t="s">
        <v>3502</v>
      </c>
      <c r="B995" s="39">
        <v>10174004</v>
      </c>
      <c r="C995" s="38" t="s">
        <v>580</v>
      </c>
      <c r="D995" s="40" t="s">
        <v>3503</v>
      </c>
      <c r="E995" s="31"/>
      <c r="F995" s="31"/>
      <c r="G995" s="31"/>
    </row>
    <row r="996" spans="1:7">
      <c r="A996" s="38" t="s">
        <v>3504</v>
      </c>
      <c r="B996" s="39">
        <v>10194422</v>
      </c>
      <c r="C996" s="38" t="s">
        <v>580</v>
      </c>
      <c r="D996" s="40" t="s">
        <v>3505</v>
      </c>
      <c r="E996" s="31"/>
      <c r="F996" s="31"/>
      <c r="G996" s="31"/>
    </row>
    <row r="997" spans="1:7">
      <c r="A997" s="38" t="s">
        <v>3506</v>
      </c>
      <c r="B997" s="39">
        <v>22203839</v>
      </c>
      <c r="C997" s="38" t="s">
        <v>580</v>
      </c>
      <c r="D997" s="40" t="s">
        <v>3507</v>
      </c>
      <c r="E997" s="31"/>
      <c r="F997" s="31"/>
      <c r="G997" s="31"/>
    </row>
    <row r="998" spans="1:7">
      <c r="A998" s="38" t="s">
        <v>3508</v>
      </c>
      <c r="B998" s="39">
        <v>27598548</v>
      </c>
      <c r="C998" s="38" t="s">
        <v>580</v>
      </c>
      <c r="D998" s="40" t="s">
        <v>3509</v>
      </c>
      <c r="E998" s="31"/>
      <c r="F998" s="31"/>
      <c r="G998" s="31"/>
    </row>
    <row r="999" spans="1:7">
      <c r="A999" s="38" t="s">
        <v>3510</v>
      </c>
      <c r="B999" s="39">
        <v>10169323</v>
      </c>
      <c r="C999" s="38" t="s">
        <v>580</v>
      </c>
      <c r="D999" s="40" t="s">
        <v>3511</v>
      </c>
      <c r="E999" s="31"/>
      <c r="F999" s="31"/>
      <c r="G999" s="31"/>
    </row>
    <row r="1000" spans="1:7">
      <c r="A1000" s="38" t="s">
        <v>3512</v>
      </c>
      <c r="B1000" s="39">
        <v>10183899</v>
      </c>
      <c r="C1000" s="38" t="s">
        <v>580</v>
      </c>
      <c r="D1000" s="40" t="s">
        <v>3513</v>
      </c>
      <c r="E1000" s="31"/>
      <c r="F1000" s="31"/>
      <c r="G1000" s="31"/>
    </row>
    <row r="1001" spans="1:7">
      <c r="A1001" s="38" t="s">
        <v>1455</v>
      </c>
      <c r="B1001" s="39">
        <v>10189373</v>
      </c>
      <c r="C1001" s="38" t="s">
        <v>580</v>
      </c>
      <c r="D1001" s="40" t="s">
        <v>3514</v>
      </c>
      <c r="E1001" s="31"/>
      <c r="F1001" s="31"/>
      <c r="G1001" s="31"/>
    </row>
    <row r="1002" spans="1:7">
      <c r="A1002" s="38" t="s">
        <v>3515</v>
      </c>
      <c r="B1002" s="39">
        <v>27264372</v>
      </c>
      <c r="C1002" s="38" t="s">
        <v>580</v>
      </c>
      <c r="D1002" s="40" t="s">
        <v>3516</v>
      </c>
      <c r="E1002" s="31"/>
      <c r="F1002" s="31"/>
      <c r="G1002" s="31"/>
    </row>
    <row r="1003" spans="1:7">
      <c r="A1003" s="38" t="s">
        <v>3517</v>
      </c>
      <c r="B1003" s="39">
        <v>10165115</v>
      </c>
      <c r="C1003" s="38" t="s">
        <v>580</v>
      </c>
      <c r="D1003" s="40" t="s">
        <v>3518</v>
      </c>
      <c r="E1003" s="31"/>
      <c r="F1003" s="31"/>
      <c r="G1003" s="31"/>
    </row>
    <row r="1004" spans="1:7">
      <c r="A1004" s="38" t="s">
        <v>3519</v>
      </c>
      <c r="B1004" s="39">
        <v>22225409</v>
      </c>
      <c r="C1004" s="38" t="s">
        <v>580</v>
      </c>
      <c r="D1004" s="40" t="s">
        <v>3520</v>
      </c>
      <c r="E1004" s="31"/>
      <c r="F1004" s="31"/>
      <c r="G1004" s="31"/>
    </row>
    <row r="1005" spans="1:7">
      <c r="A1005" s="38" t="s">
        <v>3521</v>
      </c>
      <c r="B1005" s="39">
        <v>22988283</v>
      </c>
      <c r="C1005" s="38" t="s">
        <v>580</v>
      </c>
      <c r="D1005" s="40" t="s">
        <v>3522</v>
      </c>
      <c r="E1005" s="31"/>
      <c r="F1005" s="31"/>
      <c r="G1005" s="31"/>
    </row>
    <row r="1006" spans="1:7">
      <c r="A1006" s="38" t="s">
        <v>3523</v>
      </c>
      <c r="B1006" s="39">
        <v>22915839</v>
      </c>
      <c r="C1006" s="38" t="s">
        <v>580</v>
      </c>
      <c r="D1006" s="40" t="s">
        <v>3524</v>
      </c>
      <c r="E1006" s="31"/>
      <c r="F1006" s="31"/>
      <c r="G1006" s="31"/>
    </row>
    <row r="1007" spans="1:7">
      <c r="A1007" s="38" t="s">
        <v>3525</v>
      </c>
      <c r="B1007" s="39">
        <v>22706504</v>
      </c>
      <c r="C1007" s="38" t="s">
        <v>580</v>
      </c>
      <c r="D1007" s="40" t="s">
        <v>3526</v>
      </c>
      <c r="E1007" s="31"/>
      <c r="F1007" s="31"/>
      <c r="G1007" s="31"/>
    </row>
    <row r="1008" spans="1:7">
      <c r="A1008" s="38" t="s">
        <v>3527</v>
      </c>
      <c r="B1008" s="39">
        <v>24611993</v>
      </c>
      <c r="C1008" s="38" t="s">
        <v>580</v>
      </c>
      <c r="D1008" s="40" t="s">
        <v>3528</v>
      </c>
      <c r="E1008" s="31"/>
      <c r="F1008" s="31"/>
      <c r="G1008" s="31"/>
    </row>
    <row r="1009" spans="1:7">
      <c r="A1009" s="38" t="s">
        <v>3529</v>
      </c>
      <c r="B1009" s="39">
        <v>10128595</v>
      </c>
      <c r="C1009" s="38" t="s">
        <v>580</v>
      </c>
      <c r="D1009" s="40" t="s">
        <v>3530</v>
      </c>
      <c r="E1009" s="31"/>
      <c r="F1009" s="31"/>
      <c r="G1009" s="31"/>
    </row>
    <row r="1010" spans="1:7">
      <c r="A1010" s="38" t="s">
        <v>3531</v>
      </c>
      <c r="B1010" s="39">
        <v>29567968</v>
      </c>
      <c r="C1010" s="38" t="s">
        <v>580</v>
      </c>
      <c r="D1010" s="40" t="s">
        <v>3532</v>
      </c>
      <c r="E1010" s="31"/>
      <c r="F1010" s="31"/>
      <c r="G1010" s="31"/>
    </row>
    <row r="1011" spans="1:7">
      <c r="A1011" s="38" t="s">
        <v>3533</v>
      </c>
      <c r="B1011" s="39">
        <v>26217982</v>
      </c>
      <c r="C1011" s="38" t="s">
        <v>580</v>
      </c>
      <c r="D1011" s="40" t="s">
        <v>3534</v>
      </c>
      <c r="E1011" s="31"/>
      <c r="F1011" s="31"/>
      <c r="G1011" s="31"/>
    </row>
    <row r="1012" spans="1:7">
      <c r="A1012" s="38" t="s">
        <v>3535</v>
      </c>
      <c r="B1012" s="39">
        <v>26576958</v>
      </c>
      <c r="C1012" s="38" t="s">
        <v>580</v>
      </c>
      <c r="D1012" s="40" t="s">
        <v>3536</v>
      </c>
      <c r="E1012" s="31"/>
      <c r="F1012" s="31"/>
      <c r="G1012" s="31"/>
    </row>
    <row r="1013" spans="1:7">
      <c r="A1013" s="38" t="s">
        <v>3537</v>
      </c>
      <c r="B1013" s="39">
        <v>10174009</v>
      </c>
      <c r="C1013" s="38" t="s">
        <v>580</v>
      </c>
      <c r="D1013" s="40" t="s">
        <v>3538</v>
      </c>
      <c r="E1013" s="31"/>
      <c r="F1013" s="31"/>
      <c r="G1013" s="31"/>
    </row>
    <row r="1014" spans="1:7">
      <c r="A1014" s="38" t="s">
        <v>3539</v>
      </c>
      <c r="B1014" s="39">
        <v>27309252</v>
      </c>
      <c r="C1014" s="38" t="s">
        <v>580</v>
      </c>
      <c r="D1014" s="40" t="s">
        <v>3540</v>
      </c>
      <c r="E1014" s="31"/>
      <c r="F1014" s="31"/>
      <c r="G1014" s="31"/>
    </row>
    <row r="1015" spans="1:7">
      <c r="A1015" s="38" t="s">
        <v>3541</v>
      </c>
      <c r="B1015" s="39">
        <v>10206244</v>
      </c>
      <c r="C1015" s="38" t="s">
        <v>580</v>
      </c>
      <c r="D1015" s="40" t="s">
        <v>3542</v>
      </c>
      <c r="E1015" s="31"/>
      <c r="F1015" s="31"/>
      <c r="G1015" s="31"/>
    </row>
    <row r="1016" spans="1:7">
      <c r="A1016" s="38" t="s">
        <v>3543</v>
      </c>
      <c r="B1016" s="39">
        <v>10207759</v>
      </c>
      <c r="C1016" s="38" t="s">
        <v>580</v>
      </c>
      <c r="D1016" s="40" t="s">
        <v>3544</v>
      </c>
      <c r="E1016" s="31"/>
      <c r="F1016" s="31"/>
      <c r="G1016" s="31"/>
    </row>
    <row r="1017" spans="1:7">
      <c r="A1017" s="38" t="s">
        <v>3545</v>
      </c>
      <c r="B1017" s="39">
        <v>23633292</v>
      </c>
      <c r="C1017" s="38" t="s">
        <v>580</v>
      </c>
      <c r="D1017" s="40" t="s">
        <v>3546</v>
      </c>
      <c r="E1017" s="31"/>
      <c r="F1017" s="31"/>
      <c r="G1017" s="31"/>
    </row>
    <row r="1018" spans="1:7">
      <c r="A1018" s="38" t="s">
        <v>3547</v>
      </c>
      <c r="B1018" s="39">
        <v>22648911</v>
      </c>
      <c r="C1018" s="38" t="s">
        <v>580</v>
      </c>
      <c r="D1018" s="40" t="s">
        <v>3548</v>
      </c>
      <c r="E1018" s="31"/>
      <c r="F1018" s="31"/>
      <c r="G1018" s="31"/>
    </row>
    <row r="1019" spans="1:7">
      <c r="A1019" s="38" t="s">
        <v>3549</v>
      </c>
      <c r="B1019" s="39">
        <v>22787482</v>
      </c>
      <c r="C1019" s="38" t="s">
        <v>580</v>
      </c>
      <c r="D1019" s="40" t="s">
        <v>3550</v>
      </c>
      <c r="E1019" s="31"/>
      <c r="F1019" s="31"/>
      <c r="G1019" s="31"/>
    </row>
    <row r="1020" spans="1:7">
      <c r="A1020" s="38" t="s">
        <v>1757</v>
      </c>
      <c r="B1020" s="39">
        <v>23568415</v>
      </c>
      <c r="C1020" s="38" t="s">
        <v>580</v>
      </c>
      <c r="D1020" s="40" t="s">
        <v>3551</v>
      </c>
      <c r="E1020" s="31"/>
      <c r="F1020" s="31"/>
      <c r="G1020" s="31"/>
    </row>
    <row r="1021" spans="1:7">
      <c r="A1021" s="38" t="s">
        <v>3552</v>
      </c>
      <c r="B1021" s="39" t="s">
        <v>2367</v>
      </c>
      <c r="C1021" s="38" t="s">
        <v>580</v>
      </c>
      <c r="D1021" s="40"/>
      <c r="E1021" s="31"/>
      <c r="F1021" s="31"/>
      <c r="G1021" s="31"/>
    </row>
    <row r="1022" spans="1:7">
      <c r="A1022" s="38" t="s">
        <v>3553</v>
      </c>
      <c r="B1022" s="39">
        <v>40025011</v>
      </c>
      <c r="C1022" s="38" t="s">
        <v>580</v>
      </c>
      <c r="D1022" s="40" t="s">
        <v>3554</v>
      </c>
      <c r="E1022" s="31"/>
      <c r="F1022" s="31"/>
      <c r="G1022" s="31"/>
    </row>
    <row r="1023" spans="1:7">
      <c r="A1023" s="38" t="s">
        <v>3555</v>
      </c>
      <c r="B1023" s="39">
        <v>21756788</v>
      </c>
      <c r="C1023" s="38" t="s">
        <v>580</v>
      </c>
      <c r="D1023" s="40" t="s">
        <v>3556</v>
      </c>
      <c r="E1023" s="31"/>
      <c r="F1023" s="31"/>
      <c r="G1023" s="31"/>
    </row>
    <row r="1024" spans="1:7">
      <c r="A1024" s="38" t="s">
        <v>3557</v>
      </c>
      <c r="B1024" s="39">
        <v>22205785</v>
      </c>
      <c r="C1024" s="38" t="s">
        <v>580</v>
      </c>
      <c r="D1024" s="40" t="s">
        <v>3558</v>
      </c>
      <c r="E1024" s="31"/>
      <c r="F1024" s="31"/>
      <c r="G1024" s="31"/>
    </row>
    <row r="1025" spans="1:7">
      <c r="A1025" s="38" t="s">
        <v>3559</v>
      </c>
      <c r="B1025" s="39">
        <v>23144410</v>
      </c>
      <c r="C1025" s="38" t="s">
        <v>580</v>
      </c>
      <c r="D1025" s="40" t="s">
        <v>3560</v>
      </c>
      <c r="E1025" s="31"/>
      <c r="F1025" s="31"/>
      <c r="G1025" s="31"/>
    </row>
    <row r="1026" spans="1:7">
      <c r="A1026" s="38" t="s">
        <v>3561</v>
      </c>
      <c r="B1026" s="39">
        <v>21755072</v>
      </c>
      <c r="C1026" s="38" t="s">
        <v>580</v>
      </c>
      <c r="D1026" s="40" t="s">
        <v>3562</v>
      </c>
      <c r="E1026" s="31"/>
      <c r="F1026" s="31"/>
      <c r="G1026" s="31"/>
    </row>
    <row r="1027" spans="1:7">
      <c r="A1027" s="38" t="s">
        <v>3563</v>
      </c>
      <c r="B1027" s="39">
        <v>28842108</v>
      </c>
      <c r="C1027" s="38" t="s">
        <v>580</v>
      </c>
      <c r="D1027" s="40" t="s">
        <v>3564</v>
      </c>
      <c r="E1027" s="31"/>
      <c r="F1027" s="31"/>
      <c r="G1027" s="31"/>
    </row>
    <row r="1028" spans="1:7">
      <c r="A1028" s="38" t="s">
        <v>3565</v>
      </c>
      <c r="B1028" s="39">
        <v>22565099</v>
      </c>
      <c r="C1028" s="38" t="s">
        <v>580</v>
      </c>
      <c r="D1028" s="40" t="s">
        <v>3566</v>
      </c>
      <c r="E1028" s="31"/>
      <c r="F1028" s="31"/>
      <c r="G1028" s="31"/>
    </row>
    <row r="1029" spans="1:7">
      <c r="A1029" s="38" t="s">
        <v>3567</v>
      </c>
      <c r="B1029" s="39">
        <v>22937301</v>
      </c>
      <c r="C1029" s="38" t="s">
        <v>580</v>
      </c>
      <c r="D1029" s="40" t="s">
        <v>3568</v>
      </c>
      <c r="E1029" s="31"/>
      <c r="F1029" s="31"/>
      <c r="G1029" s="31"/>
    </row>
    <row r="1030" spans="1:7">
      <c r="A1030" s="38" t="s">
        <v>3569</v>
      </c>
      <c r="B1030" s="39">
        <v>23866645</v>
      </c>
      <c r="C1030" s="38" t="s">
        <v>580</v>
      </c>
      <c r="D1030" s="40" t="s">
        <v>3570</v>
      </c>
      <c r="E1030" s="31"/>
      <c r="F1030" s="31"/>
      <c r="G1030" s="31"/>
    </row>
    <row r="1031" spans="1:7">
      <c r="A1031" s="38" t="s">
        <v>3571</v>
      </c>
      <c r="B1031" s="39">
        <v>10119652</v>
      </c>
      <c r="C1031" s="38" t="s">
        <v>580</v>
      </c>
      <c r="D1031" s="40" t="s">
        <v>3572</v>
      </c>
      <c r="E1031" s="31"/>
      <c r="F1031" s="31"/>
      <c r="G1031" s="31"/>
    </row>
    <row r="1032" spans="1:7">
      <c r="A1032" s="38" t="s">
        <v>3573</v>
      </c>
      <c r="B1032" s="39">
        <v>23524159</v>
      </c>
      <c r="C1032" s="38" t="s">
        <v>580</v>
      </c>
      <c r="D1032" s="40" t="s">
        <v>3574</v>
      </c>
      <c r="E1032" s="31"/>
      <c r="F1032" s="31"/>
      <c r="G1032" s="31"/>
    </row>
    <row r="1033" spans="1:7">
      <c r="A1033" s="38" t="s">
        <v>3575</v>
      </c>
      <c r="B1033" s="39">
        <v>10144145</v>
      </c>
      <c r="C1033" s="38" t="s">
        <v>580</v>
      </c>
      <c r="D1033" s="40" t="s">
        <v>3576</v>
      </c>
      <c r="E1033" s="31"/>
      <c r="F1033" s="31"/>
      <c r="G1033" s="31"/>
    </row>
    <row r="1034" spans="1:7">
      <c r="A1034" s="38" t="s">
        <v>3577</v>
      </c>
      <c r="B1034" s="39">
        <v>24678400</v>
      </c>
      <c r="C1034" s="38" t="s">
        <v>580</v>
      </c>
      <c r="D1034" s="40" t="s">
        <v>3578</v>
      </c>
      <c r="E1034" s="31"/>
      <c r="F1034" s="31"/>
      <c r="G1034" s="31"/>
    </row>
    <row r="1035" spans="1:7">
      <c r="A1035" s="38" t="s">
        <v>3579</v>
      </c>
      <c r="B1035" s="39">
        <v>22935295</v>
      </c>
      <c r="C1035" s="38" t="s">
        <v>580</v>
      </c>
      <c r="D1035" s="40" t="s">
        <v>3580</v>
      </c>
      <c r="E1035" s="31"/>
      <c r="F1035" s="31"/>
      <c r="G1035" s="31"/>
    </row>
    <row r="1036" spans="1:7">
      <c r="A1036" s="38" t="s">
        <v>3581</v>
      </c>
      <c r="B1036" s="39">
        <v>22386240</v>
      </c>
      <c r="C1036" s="38" t="s">
        <v>580</v>
      </c>
      <c r="D1036" s="40" t="s">
        <v>3582</v>
      </c>
      <c r="E1036" s="31"/>
      <c r="F1036" s="31"/>
      <c r="G1036" s="31"/>
    </row>
    <row r="1037" spans="1:7">
      <c r="A1037" s="38" t="s">
        <v>3583</v>
      </c>
      <c r="B1037" s="39">
        <v>10174006</v>
      </c>
      <c r="C1037" s="38" t="s">
        <v>580</v>
      </c>
      <c r="D1037" s="40" t="s">
        <v>3584</v>
      </c>
      <c r="E1037" s="31"/>
      <c r="F1037" s="31"/>
      <c r="G1037" s="31"/>
    </row>
    <row r="1038" spans="1:7">
      <c r="A1038" s="38" t="s">
        <v>3585</v>
      </c>
      <c r="B1038" s="39">
        <v>29761519</v>
      </c>
      <c r="C1038" s="38" t="s">
        <v>580</v>
      </c>
      <c r="D1038" s="40"/>
      <c r="E1038" s="31"/>
      <c r="F1038" s="31"/>
      <c r="G1038" s="31"/>
    </row>
    <row r="1039" spans="1:7">
      <c r="A1039" s="38" t="s">
        <v>3586</v>
      </c>
      <c r="B1039" s="39">
        <v>26967221</v>
      </c>
      <c r="C1039" s="38" t="s">
        <v>580</v>
      </c>
      <c r="D1039" s="40" t="s">
        <v>3587</v>
      </c>
      <c r="E1039" s="31"/>
      <c r="F1039" s="31"/>
      <c r="G1039" s="31"/>
    </row>
    <row r="1040" spans="1:7">
      <c r="A1040" s="38" t="s">
        <v>3588</v>
      </c>
      <c r="B1040" s="39">
        <v>27880413</v>
      </c>
      <c r="C1040" s="38" t="s">
        <v>580</v>
      </c>
      <c r="D1040" s="40" t="s">
        <v>3589</v>
      </c>
      <c r="E1040" s="31"/>
      <c r="F1040" s="31"/>
      <c r="G1040" s="31"/>
    </row>
    <row r="1041" spans="1:7">
      <c r="A1041" s="38" t="s">
        <v>3590</v>
      </c>
      <c r="B1041" s="39">
        <v>24179196</v>
      </c>
      <c r="C1041" s="38" t="s">
        <v>580</v>
      </c>
      <c r="D1041" s="40" t="s">
        <v>3591</v>
      </c>
      <c r="E1041" s="31"/>
      <c r="F1041" s="31"/>
      <c r="G1041" s="31"/>
    </row>
    <row r="1042" spans="1:7">
      <c r="A1042" s="38" t="s">
        <v>3592</v>
      </c>
      <c r="B1042" s="39">
        <v>40027071</v>
      </c>
      <c r="C1042" s="38" t="s">
        <v>580</v>
      </c>
      <c r="D1042" s="40" t="s">
        <v>3593</v>
      </c>
      <c r="E1042" s="31"/>
      <c r="F1042" s="31"/>
      <c r="G1042" s="31"/>
    </row>
    <row r="1043" spans="1:7">
      <c r="A1043" s="38" t="s">
        <v>3594</v>
      </c>
      <c r="B1043" s="39">
        <v>10212352</v>
      </c>
      <c r="C1043" s="38" t="s">
        <v>580</v>
      </c>
      <c r="D1043" s="40" t="s">
        <v>3595</v>
      </c>
      <c r="E1043" s="31"/>
      <c r="F1043" s="31"/>
      <c r="G1043" s="31"/>
    </row>
    <row r="1044" spans="1:7">
      <c r="A1044" s="38" t="s">
        <v>3596</v>
      </c>
      <c r="B1044" s="39">
        <v>23734994</v>
      </c>
      <c r="C1044" s="38" t="s">
        <v>318</v>
      </c>
      <c r="D1044" s="40" t="s">
        <v>3597</v>
      </c>
      <c r="E1044" s="31"/>
      <c r="F1044" s="31"/>
      <c r="G1044" s="31"/>
    </row>
    <row r="1045" spans="1:7">
      <c r="A1045" s="38" t="s">
        <v>3598</v>
      </c>
      <c r="B1045" s="39">
        <v>10006424</v>
      </c>
      <c r="C1045" s="38" t="s">
        <v>318</v>
      </c>
      <c r="D1045" s="40" t="s">
        <v>3599</v>
      </c>
      <c r="E1045" s="31"/>
      <c r="F1045" s="31"/>
      <c r="G1045" s="31"/>
    </row>
    <row r="1046" spans="1:7">
      <c r="A1046" s="38" t="s">
        <v>3600</v>
      </c>
      <c r="B1046" s="39">
        <v>10068845</v>
      </c>
      <c r="C1046" s="38" t="s">
        <v>318</v>
      </c>
      <c r="D1046" s="40" t="s">
        <v>3601</v>
      </c>
      <c r="E1046" s="31"/>
      <c r="F1046" s="31"/>
      <c r="G1046" s="31"/>
    </row>
    <row r="1047" spans="1:7">
      <c r="A1047" s="38" t="s">
        <v>3602</v>
      </c>
      <c r="B1047" s="39">
        <v>20835099</v>
      </c>
      <c r="C1047" s="38" t="s">
        <v>318</v>
      </c>
      <c r="D1047" s="40" t="s">
        <v>3603</v>
      </c>
      <c r="E1047" s="31"/>
      <c r="F1047" s="31"/>
      <c r="G1047" s="31"/>
    </row>
    <row r="1048" spans="1:7">
      <c r="A1048" s="38" t="s">
        <v>372</v>
      </c>
      <c r="B1048" s="39">
        <v>10122226</v>
      </c>
      <c r="C1048" s="38" t="s">
        <v>318</v>
      </c>
      <c r="D1048" s="40" t="s">
        <v>3604</v>
      </c>
      <c r="E1048" s="31"/>
      <c r="F1048" s="31"/>
      <c r="G1048" s="31"/>
    </row>
    <row r="1049" spans="1:7">
      <c r="A1049" s="38" t="s">
        <v>3605</v>
      </c>
      <c r="B1049" s="39">
        <v>10144829</v>
      </c>
      <c r="C1049" s="38" t="s">
        <v>318</v>
      </c>
      <c r="D1049" s="40" t="s">
        <v>3606</v>
      </c>
      <c r="E1049" s="31"/>
      <c r="F1049" s="31"/>
      <c r="G1049" s="31"/>
    </row>
    <row r="1050" spans="1:7">
      <c r="A1050" s="38" t="s">
        <v>3607</v>
      </c>
      <c r="B1050" s="39">
        <v>21626167</v>
      </c>
      <c r="C1050" s="38" t="s">
        <v>318</v>
      </c>
      <c r="D1050" s="40" t="s">
        <v>3608</v>
      </c>
      <c r="E1050" s="31"/>
      <c r="F1050" s="31"/>
      <c r="G1050" s="31"/>
    </row>
    <row r="1051" spans="1:7">
      <c r="A1051" s="38" t="s">
        <v>3609</v>
      </c>
      <c r="B1051" s="39">
        <v>10132219</v>
      </c>
      <c r="C1051" s="38" t="s">
        <v>318</v>
      </c>
      <c r="D1051" s="40" t="s">
        <v>3610</v>
      </c>
      <c r="E1051" s="31"/>
      <c r="F1051" s="31"/>
      <c r="G1051" s="31"/>
    </row>
    <row r="1052" spans="1:7">
      <c r="A1052" s="38" t="s">
        <v>1398</v>
      </c>
      <c r="B1052" s="39">
        <v>24681746</v>
      </c>
      <c r="C1052" s="38" t="s">
        <v>318</v>
      </c>
      <c r="D1052" s="40" t="s">
        <v>3611</v>
      </c>
      <c r="E1052" s="31"/>
      <c r="F1052" s="31"/>
      <c r="G1052" s="31"/>
    </row>
    <row r="1053" spans="1:7">
      <c r="A1053" s="38" t="s">
        <v>315</v>
      </c>
      <c r="B1053" s="39">
        <v>10184120</v>
      </c>
      <c r="C1053" s="38" t="s">
        <v>318</v>
      </c>
      <c r="D1053" s="40" t="s">
        <v>3612</v>
      </c>
      <c r="E1053" s="31"/>
      <c r="F1053" s="31"/>
      <c r="G1053" s="31"/>
    </row>
    <row r="1054" spans="1:7">
      <c r="A1054" s="38" t="s">
        <v>314</v>
      </c>
      <c r="B1054" s="39">
        <v>20704644</v>
      </c>
      <c r="C1054" s="38" t="s">
        <v>318</v>
      </c>
      <c r="D1054" s="40" t="s">
        <v>3613</v>
      </c>
      <c r="E1054" s="31"/>
      <c r="F1054" s="31"/>
      <c r="G1054" s="31"/>
    </row>
    <row r="1055" spans="1:7">
      <c r="A1055" s="38" t="s">
        <v>3614</v>
      </c>
      <c r="B1055" s="39">
        <v>27720319</v>
      </c>
      <c r="C1055" s="38" t="s">
        <v>318</v>
      </c>
      <c r="D1055" s="40" t="s">
        <v>3615</v>
      </c>
      <c r="E1055" s="31"/>
      <c r="F1055" s="31"/>
      <c r="G1055" s="31"/>
    </row>
    <row r="1056" spans="1:7">
      <c r="A1056" s="38" t="s">
        <v>3616</v>
      </c>
      <c r="B1056" s="39">
        <v>10194428</v>
      </c>
      <c r="C1056" s="38" t="s">
        <v>318</v>
      </c>
      <c r="D1056" s="40" t="s">
        <v>3617</v>
      </c>
      <c r="E1056" s="31"/>
      <c r="F1056" s="31"/>
      <c r="G1056" s="31"/>
    </row>
    <row r="1057" spans="1:7">
      <c r="A1057" s="38" t="s">
        <v>3618</v>
      </c>
      <c r="B1057" s="39">
        <v>10200372</v>
      </c>
      <c r="C1057" s="38" t="s">
        <v>318</v>
      </c>
      <c r="D1057" s="40" t="s">
        <v>3619</v>
      </c>
      <c r="E1057" s="31"/>
      <c r="F1057" s="31"/>
      <c r="G1057" s="31"/>
    </row>
    <row r="1058" spans="1:7">
      <c r="A1058" s="38" t="s">
        <v>3620</v>
      </c>
      <c r="B1058" s="39">
        <v>21497987</v>
      </c>
      <c r="C1058" s="38" t="s">
        <v>318</v>
      </c>
      <c r="D1058" s="40" t="s">
        <v>3621</v>
      </c>
      <c r="E1058" s="31"/>
      <c r="F1058" s="31"/>
      <c r="G1058" s="31"/>
    </row>
    <row r="1059" spans="1:7">
      <c r="A1059" s="38" t="s">
        <v>373</v>
      </c>
      <c r="B1059" s="39">
        <v>10144351</v>
      </c>
      <c r="C1059" s="38" t="s">
        <v>318</v>
      </c>
      <c r="D1059" s="40" t="s">
        <v>3622</v>
      </c>
      <c r="E1059" s="31"/>
      <c r="F1059" s="31"/>
      <c r="G1059" s="31"/>
    </row>
    <row r="1060" spans="1:7">
      <c r="A1060" s="38" t="s">
        <v>1451</v>
      </c>
      <c r="B1060" s="39">
        <v>26934625</v>
      </c>
      <c r="C1060" s="38" t="s">
        <v>318</v>
      </c>
      <c r="D1060" s="40" t="s">
        <v>3623</v>
      </c>
      <c r="E1060" s="31"/>
      <c r="F1060" s="31"/>
      <c r="G1060" s="31"/>
    </row>
    <row r="1061" spans="1:7">
      <c r="A1061" s="38" t="s">
        <v>3624</v>
      </c>
      <c r="B1061" s="39">
        <v>24787331</v>
      </c>
      <c r="C1061" s="38" t="s">
        <v>318</v>
      </c>
      <c r="D1061" s="40" t="s">
        <v>3625</v>
      </c>
      <c r="E1061" s="31"/>
      <c r="F1061" s="31"/>
      <c r="G1061" s="31"/>
    </row>
    <row r="1062" spans="1:7">
      <c r="A1062" s="38" t="s">
        <v>3626</v>
      </c>
      <c r="B1062" s="39">
        <v>22355191</v>
      </c>
      <c r="C1062" s="38" t="s">
        <v>318</v>
      </c>
      <c r="D1062" s="40" t="s">
        <v>3627</v>
      </c>
      <c r="E1062" s="31"/>
      <c r="F1062" s="31"/>
      <c r="G1062" s="31"/>
    </row>
    <row r="1063" spans="1:7">
      <c r="A1063" s="38" t="s">
        <v>3628</v>
      </c>
      <c r="B1063" s="39">
        <v>10189416</v>
      </c>
      <c r="C1063" s="38" t="s">
        <v>318</v>
      </c>
      <c r="D1063" s="40" t="s">
        <v>3629</v>
      </c>
      <c r="E1063" s="31"/>
      <c r="F1063" s="31"/>
      <c r="G1063" s="31"/>
    </row>
    <row r="1064" spans="1:7">
      <c r="A1064" s="38" t="s">
        <v>3630</v>
      </c>
      <c r="B1064" s="39">
        <v>10194426</v>
      </c>
      <c r="C1064" s="38" t="s">
        <v>318</v>
      </c>
      <c r="D1064" s="40" t="s">
        <v>3631</v>
      </c>
      <c r="E1064" s="31"/>
      <c r="F1064" s="31"/>
      <c r="G1064" s="31"/>
    </row>
    <row r="1065" spans="1:7">
      <c r="A1065" s="38" t="s">
        <v>3632</v>
      </c>
      <c r="B1065" s="39">
        <v>10200432</v>
      </c>
      <c r="C1065" s="38" t="s">
        <v>318</v>
      </c>
      <c r="D1065" s="40" t="s">
        <v>3633</v>
      </c>
      <c r="E1065" s="31"/>
      <c r="F1065" s="31"/>
      <c r="G1065" s="31"/>
    </row>
    <row r="1066" spans="1:7">
      <c r="A1066" s="38" t="s">
        <v>3634</v>
      </c>
      <c r="B1066" s="39">
        <v>10202561</v>
      </c>
      <c r="C1066" s="38" t="s">
        <v>318</v>
      </c>
      <c r="D1066" s="40" t="s">
        <v>3635</v>
      </c>
      <c r="E1066" s="31"/>
      <c r="F1066" s="31"/>
      <c r="G1066" s="31"/>
    </row>
    <row r="1067" spans="1:7">
      <c r="A1067" s="38" t="s">
        <v>3636</v>
      </c>
      <c r="B1067" s="39">
        <v>24838653</v>
      </c>
      <c r="C1067" s="38" t="s">
        <v>318</v>
      </c>
      <c r="D1067" s="40" t="s">
        <v>3637</v>
      </c>
      <c r="E1067" s="31"/>
      <c r="F1067" s="31"/>
      <c r="G1067" s="31"/>
    </row>
    <row r="1068" spans="1:7">
      <c r="A1068" s="38" t="s">
        <v>3638</v>
      </c>
      <c r="B1068" s="39">
        <v>27173318</v>
      </c>
      <c r="C1068" s="38" t="s">
        <v>318</v>
      </c>
      <c r="D1068" s="40" t="s">
        <v>3639</v>
      </c>
      <c r="E1068" s="31"/>
      <c r="F1068" s="31"/>
      <c r="G1068" s="31"/>
    </row>
    <row r="1069" spans="1:7">
      <c r="A1069" s="38" t="s">
        <v>3640</v>
      </c>
      <c r="B1069" s="39">
        <v>40025382</v>
      </c>
      <c r="C1069" s="38" t="s">
        <v>318</v>
      </c>
      <c r="D1069" s="40" t="s">
        <v>3641</v>
      </c>
      <c r="E1069" s="31"/>
      <c r="F1069" s="31"/>
      <c r="G1069" s="31"/>
    </row>
    <row r="1070" spans="1:7">
      <c r="A1070" s="38" t="s">
        <v>3642</v>
      </c>
      <c r="B1070" s="39">
        <v>40054824</v>
      </c>
      <c r="C1070" s="38" t="s">
        <v>318</v>
      </c>
      <c r="D1070" s="40" t="s">
        <v>3643</v>
      </c>
      <c r="E1070" s="31"/>
      <c r="F1070" s="31"/>
      <c r="G1070" s="31"/>
    </row>
    <row r="1071" spans="1:7">
      <c r="A1071" s="38" t="s">
        <v>3644</v>
      </c>
      <c r="B1071" s="39">
        <v>25673127</v>
      </c>
      <c r="C1071" s="38" t="s">
        <v>318</v>
      </c>
      <c r="D1071" s="40" t="s">
        <v>3645</v>
      </c>
      <c r="E1071" s="31"/>
      <c r="F1071" s="31"/>
      <c r="G1071" s="31"/>
    </row>
    <row r="1072" spans="1:7">
      <c r="A1072" s="38" t="s">
        <v>3646</v>
      </c>
      <c r="B1072" s="39">
        <v>21117327</v>
      </c>
      <c r="C1072" s="38" t="s">
        <v>318</v>
      </c>
      <c r="D1072" s="40" t="s">
        <v>3647</v>
      </c>
      <c r="E1072" s="31"/>
      <c r="F1072" s="31"/>
      <c r="G1072" s="31"/>
    </row>
    <row r="1073" spans="1:7">
      <c r="A1073" s="38" t="s">
        <v>3648</v>
      </c>
      <c r="B1073" s="39">
        <v>21000047</v>
      </c>
      <c r="C1073" s="38" t="s">
        <v>318</v>
      </c>
      <c r="D1073" s="40" t="s">
        <v>3649</v>
      </c>
      <c r="E1073" s="31"/>
      <c r="F1073" s="31"/>
      <c r="G1073" s="31"/>
    </row>
    <row r="1074" spans="1:7">
      <c r="A1074" s="38" t="s">
        <v>3650</v>
      </c>
      <c r="B1074" s="39">
        <v>23804283</v>
      </c>
      <c r="C1074" s="38" t="s">
        <v>318</v>
      </c>
      <c r="D1074" s="40" t="s">
        <v>3651</v>
      </c>
      <c r="E1074" s="31"/>
      <c r="F1074" s="31"/>
      <c r="G1074" s="31"/>
    </row>
    <row r="1075" spans="1:7">
      <c r="A1075" s="38" t="s">
        <v>3652</v>
      </c>
      <c r="B1075" s="39">
        <v>22176343</v>
      </c>
      <c r="C1075" s="38" t="s">
        <v>318</v>
      </c>
      <c r="D1075" s="40" t="s">
        <v>3653</v>
      </c>
      <c r="E1075" s="31"/>
      <c r="F1075" s="31"/>
      <c r="G1075" s="31"/>
    </row>
    <row r="1076" spans="1:7">
      <c r="A1076" s="38" t="s">
        <v>3654</v>
      </c>
      <c r="B1076" s="39">
        <v>23621022</v>
      </c>
      <c r="C1076" s="38" t="s">
        <v>318</v>
      </c>
      <c r="D1076" s="40" t="s">
        <v>3655</v>
      </c>
      <c r="E1076" s="31"/>
      <c r="F1076" s="31"/>
      <c r="G1076" s="31"/>
    </row>
    <row r="1077" spans="1:7">
      <c r="A1077" s="38" t="s">
        <v>3656</v>
      </c>
      <c r="B1077" s="39">
        <v>25775310</v>
      </c>
      <c r="C1077" s="38" t="s">
        <v>318</v>
      </c>
      <c r="D1077" s="40" t="s">
        <v>3657</v>
      </c>
      <c r="E1077" s="31"/>
      <c r="F1077" s="31"/>
      <c r="G1077" s="31"/>
    </row>
    <row r="1078" spans="1:7">
      <c r="A1078" s="38" t="s">
        <v>3658</v>
      </c>
      <c r="B1078" s="39">
        <v>26165109</v>
      </c>
      <c r="C1078" s="38" t="s">
        <v>318</v>
      </c>
      <c r="D1078" s="40" t="s">
        <v>3659</v>
      </c>
      <c r="E1078" s="31"/>
      <c r="F1078" s="31"/>
      <c r="G1078" s="31"/>
    </row>
    <row r="1079" spans="1:7">
      <c r="A1079" s="38" t="s">
        <v>3660</v>
      </c>
      <c r="B1079" s="39">
        <v>25327997</v>
      </c>
      <c r="C1079" s="38" t="s">
        <v>318</v>
      </c>
      <c r="D1079" s="40" t="s">
        <v>3661</v>
      </c>
      <c r="E1079" s="31"/>
      <c r="F1079" s="31"/>
      <c r="G1079" s="31"/>
    </row>
    <row r="1080" spans="1:7">
      <c r="A1080" s="38" t="s">
        <v>3662</v>
      </c>
      <c r="B1080" s="39">
        <v>29159606</v>
      </c>
      <c r="C1080" s="38" t="s">
        <v>318</v>
      </c>
      <c r="D1080" s="40" t="s">
        <v>3663</v>
      </c>
      <c r="E1080" s="31"/>
      <c r="F1080" s="31"/>
      <c r="G1080" s="31"/>
    </row>
    <row r="1081" spans="1:7">
      <c r="A1081" s="38" t="s">
        <v>3664</v>
      </c>
      <c r="B1081" s="39">
        <v>26970559</v>
      </c>
      <c r="C1081" s="38" t="s">
        <v>318</v>
      </c>
      <c r="D1081" s="40" t="s">
        <v>3665</v>
      </c>
      <c r="E1081" s="31"/>
      <c r="F1081" s="31"/>
      <c r="G1081" s="31"/>
    </row>
    <row r="1082" spans="1:7">
      <c r="A1082" s="38" t="s">
        <v>3666</v>
      </c>
      <c r="B1082" s="39">
        <v>27152663</v>
      </c>
      <c r="C1082" s="38" t="s">
        <v>318</v>
      </c>
      <c r="D1082" s="40" t="s">
        <v>3667</v>
      </c>
      <c r="E1082" s="31"/>
      <c r="F1082" s="31"/>
      <c r="G1082" s="31"/>
    </row>
    <row r="1083" spans="1:7">
      <c r="A1083" s="38" t="s">
        <v>3668</v>
      </c>
      <c r="B1083" s="39">
        <v>27389639</v>
      </c>
      <c r="C1083" s="38" t="s">
        <v>318</v>
      </c>
      <c r="D1083" s="40" t="s">
        <v>3669</v>
      </c>
      <c r="E1083" s="31"/>
      <c r="F1083" s="31"/>
      <c r="G1083" s="31"/>
    </row>
    <row r="1084" spans="1:7">
      <c r="A1084" s="38" t="s">
        <v>3670</v>
      </c>
      <c r="B1084" s="39">
        <v>27084455</v>
      </c>
      <c r="C1084" s="38" t="s">
        <v>318</v>
      </c>
      <c r="D1084" s="40" t="s">
        <v>3671</v>
      </c>
      <c r="E1084" s="31"/>
      <c r="F1084" s="31"/>
      <c r="G1084" s="31"/>
    </row>
    <row r="1085" spans="1:7">
      <c r="A1085" s="38" t="s">
        <v>3672</v>
      </c>
      <c r="B1085" s="39">
        <v>27383126</v>
      </c>
      <c r="C1085" s="38" t="s">
        <v>318</v>
      </c>
      <c r="D1085" s="40" t="s">
        <v>3673</v>
      </c>
      <c r="E1085" s="31"/>
      <c r="F1085" s="31"/>
      <c r="G1085" s="31"/>
    </row>
    <row r="1086" spans="1:7">
      <c r="A1086" s="38" t="s">
        <v>3674</v>
      </c>
      <c r="B1086" s="39" t="s">
        <v>3675</v>
      </c>
      <c r="C1086" s="40" t="s">
        <v>318</v>
      </c>
      <c r="D1086" s="40" t="s">
        <v>3676</v>
      </c>
      <c r="E1086" s="31"/>
      <c r="F1086" s="31"/>
      <c r="G1086" s="31"/>
    </row>
    <row r="1087" spans="1:7">
      <c r="A1087" s="38" t="s">
        <v>3677</v>
      </c>
      <c r="B1087" s="39">
        <v>20268224</v>
      </c>
      <c r="C1087" s="40" t="s">
        <v>928</v>
      </c>
      <c r="D1087" s="40" t="s">
        <v>3678</v>
      </c>
      <c r="E1087" s="31"/>
      <c r="F1087" s="31"/>
      <c r="G1087" s="31"/>
    </row>
    <row r="1088" spans="1:7">
      <c r="A1088" s="38" t="s">
        <v>246</v>
      </c>
      <c r="B1088" s="39">
        <v>24244281</v>
      </c>
      <c r="C1088" s="40" t="s">
        <v>928</v>
      </c>
      <c r="D1088" s="40" t="s">
        <v>3679</v>
      </c>
      <c r="E1088" s="31"/>
      <c r="F1088" s="31"/>
      <c r="G1088" s="31"/>
    </row>
    <row r="1089" spans="1:7">
      <c r="A1089" s="38" t="s">
        <v>607</v>
      </c>
      <c r="B1089" s="39">
        <v>10212009</v>
      </c>
      <c r="C1089" s="40" t="s">
        <v>928</v>
      </c>
      <c r="D1089" s="40" t="s">
        <v>3680</v>
      </c>
      <c r="E1089" s="31"/>
      <c r="F1089" s="31"/>
      <c r="G1089" s="31"/>
    </row>
    <row r="1090" spans="1:7">
      <c r="A1090" s="38" t="s">
        <v>3681</v>
      </c>
      <c r="B1090" s="39">
        <v>20320986</v>
      </c>
      <c r="C1090" s="40" t="s">
        <v>928</v>
      </c>
      <c r="D1090" s="40" t="s">
        <v>3682</v>
      </c>
      <c r="E1090" s="31"/>
      <c r="F1090" s="31"/>
      <c r="G1090" s="31"/>
    </row>
    <row r="1091" spans="1:7">
      <c r="A1091" s="38" t="s">
        <v>3683</v>
      </c>
      <c r="B1091" s="39">
        <v>26527728</v>
      </c>
      <c r="C1091" s="40" t="s">
        <v>928</v>
      </c>
      <c r="D1091" s="40" t="s">
        <v>3684</v>
      </c>
      <c r="E1091" s="31"/>
      <c r="F1091" s="31"/>
      <c r="G1091" s="31"/>
    </row>
    <row r="1092" spans="1:7">
      <c r="A1092" s="38" t="s">
        <v>3685</v>
      </c>
      <c r="B1092" s="39">
        <v>10206178</v>
      </c>
      <c r="C1092" s="40" t="s">
        <v>928</v>
      </c>
      <c r="D1092" s="40" t="s">
        <v>3686</v>
      </c>
      <c r="E1092" s="31"/>
      <c r="F1092" s="31"/>
      <c r="G1092" s="31"/>
    </row>
    <row r="1093" spans="1:7">
      <c r="A1093" s="38" t="s">
        <v>3687</v>
      </c>
      <c r="B1093" s="39">
        <v>10206311</v>
      </c>
      <c r="C1093" s="40" t="s">
        <v>928</v>
      </c>
      <c r="D1093" s="40" t="s">
        <v>3688</v>
      </c>
      <c r="E1093" s="31"/>
      <c r="F1093" s="31"/>
      <c r="G1093" s="31"/>
    </row>
    <row r="1094" spans="1:7">
      <c r="A1094" s="38" t="s">
        <v>3689</v>
      </c>
      <c r="B1094" s="39">
        <v>28658080</v>
      </c>
      <c r="C1094" s="40" t="s">
        <v>928</v>
      </c>
      <c r="D1094" s="40" t="s">
        <v>3690</v>
      </c>
      <c r="E1094" s="31"/>
      <c r="F1094" s="31"/>
      <c r="G1094" s="31"/>
    </row>
    <row r="1095" spans="1:7">
      <c r="A1095" s="38" t="s">
        <v>3691</v>
      </c>
      <c r="B1095" s="39">
        <v>25542154</v>
      </c>
      <c r="C1095" s="40" t="s">
        <v>928</v>
      </c>
      <c r="D1095" s="40" t="s">
        <v>3692</v>
      </c>
      <c r="E1095" s="31"/>
      <c r="F1095" s="31"/>
      <c r="G1095" s="31"/>
    </row>
    <row r="1096" spans="1:7">
      <c r="A1096" s="38" t="s">
        <v>3693</v>
      </c>
      <c r="B1096" s="39">
        <v>10013927</v>
      </c>
      <c r="C1096" s="40" t="s">
        <v>928</v>
      </c>
      <c r="D1096" s="40" t="s">
        <v>3694</v>
      </c>
      <c r="E1096" s="31"/>
      <c r="F1096" s="31"/>
      <c r="G1096" s="31"/>
    </row>
    <row r="1097" spans="1:7">
      <c r="A1097" s="38" t="s">
        <v>3695</v>
      </c>
      <c r="B1097" s="39">
        <v>23917126</v>
      </c>
      <c r="C1097" s="40" t="s">
        <v>928</v>
      </c>
      <c r="D1097" s="40" t="s">
        <v>3696</v>
      </c>
      <c r="E1097" s="31"/>
      <c r="F1097" s="31"/>
      <c r="G1097" s="31"/>
    </row>
    <row r="1098" spans="1:7">
      <c r="A1098" s="38" t="s">
        <v>3697</v>
      </c>
      <c r="B1098" s="39">
        <v>10137557</v>
      </c>
      <c r="C1098" s="40" t="s">
        <v>928</v>
      </c>
      <c r="D1098" s="40" t="s">
        <v>3698</v>
      </c>
      <c r="E1098" s="31"/>
      <c r="F1098" s="31"/>
      <c r="G1098" s="31"/>
    </row>
    <row r="1099" spans="1:7">
      <c r="A1099" s="38" t="s">
        <v>3699</v>
      </c>
      <c r="B1099" s="39">
        <v>10137636</v>
      </c>
      <c r="C1099" s="40" t="s">
        <v>928</v>
      </c>
      <c r="D1099" s="40" t="s">
        <v>3700</v>
      </c>
      <c r="E1099" s="31"/>
      <c r="F1099" s="31"/>
      <c r="G1099" s="31"/>
    </row>
    <row r="1100" spans="1:7">
      <c r="A1100" s="38" t="s">
        <v>3701</v>
      </c>
      <c r="B1100" s="39">
        <v>10123897</v>
      </c>
      <c r="C1100" s="40" t="s">
        <v>928</v>
      </c>
      <c r="D1100" s="40" t="s">
        <v>3702</v>
      </c>
      <c r="E1100" s="31"/>
      <c r="F1100" s="31"/>
      <c r="G1100" s="31"/>
    </row>
    <row r="1101" spans="1:7">
      <c r="A1101" s="38" t="s">
        <v>3703</v>
      </c>
      <c r="B1101" s="39">
        <v>21371444</v>
      </c>
      <c r="C1101" s="40" t="s">
        <v>928</v>
      </c>
      <c r="D1101" s="40" t="s">
        <v>3704</v>
      </c>
      <c r="E1101" s="31"/>
      <c r="F1101" s="31"/>
      <c r="G1101" s="31"/>
    </row>
    <row r="1102" spans="1:7">
      <c r="A1102" s="38" t="s">
        <v>1553</v>
      </c>
      <c r="B1102" s="39">
        <v>20550175</v>
      </c>
      <c r="C1102" s="40" t="s">
        <v>928</v>
      </c>
      <c r="D1102" s="40" t="s">
        <v>3705</v>
      </c>
      <c r="E1102" s="31"/>
      <c r="F1102" s="31"/>
      <c r="G1102" s="31"/>
    </row>
    <row r="1103" spans="1:7">
      <c r="A1103" s="38" t="s">
        <v>3706</v>
      </c>
      <c r="B1103" s="39">
        <v>23859843</v>
      </c>
      <c r="C1103" s="40" t="s">
        <v>928</v>
      </c>
      <c r="D1103" s="40" t="s">
        <v>3707</v>
      </c>
      <c r="E1103" s="31"/>
      <c r="F1103" s="31"/>
      <c r="G1103" s="31"/>
    </row>
    <row r="1104" spans="1:7">
      <c r="A1104" s="38" t="s">
        <v>3708</v>
      </c>
      <c r="B1104" s="39"/>
      <c r="C1104" s="40" t="s">
        <v>928</v>
      </c>
      <c r="D1104" s="40" t="s">
        <v>3709</v>
      </c>
      <c r="E1104" s="31"/>
      <c r="F1104" s="31"/>
      <c r="G1104" s="31"/>
    </row>
    <row r="1105" spans="1:7">
      <c r="A1105" s="38" t="s">
        <v>1598</v>
      </c>
      <c r="B1105" s="39">
        <v>10114663</v>
      </c>
      <c r="C1105" s="40" t="s">
        <v>928</v>
      </c>
      <c r="D1105" s="40" t="s">
        <v>3710</v>
      </c>
      <c r="E1105" s="31"/>
      <c r="F1105" s="31"/>
      <c r="G1105" s="31"/>
    </row>
    <row r="1106" spans="1:7">
      <c r="A1106" s="38" t="s">
        <v>1126</v>
      </c>
      <c r="B1106" s="39">
        <v>10189326</v>
      </c>
      <c r="C1106" s="40" t="s">
        <v>928</v>
      </c>
      <c r="D1106" s="40" t="s">
        <v>3711</v>
      </c>
      <c r="E1106" s="31"/>
      <c r="F1106" s="31"/>
      <c r="G1106" s="31"/>
    </row>
    <row r="1107" spans="1:7">
      <c r="A1107" s="38" t="s">
        <v>3712</v>
      </c>
      <c r="B1107" s="39">
        <v>10194508</v>
      </c>
      <c r="C1107" s="40" t="s">
        <v>928</v>
      </c>
      <c r="D1107" s="40" t="s">
        <v>3713</v>
      </c>
      <c r="E1107" s="31"/>
      <c r="F1107" s="31"/>
      <c r="G1107" s="31"/>
    </row>
    <row r="1108" spans="1:7">
      <c r="A1108" s="38" t="s">
        <v>247</v>
      </c>
      <c r="B1108" s="39">
        <v>26747779</v>
      </c>
      <c r="C1108" s="40" t="s">
        <v>928</v>
      </c>
      <c r="D1108" s="40" t="s">
        <v>3714</v>
      </c>
      <c r="E1108" s="31"/>
      <c r="F1108" s="31"/>
      <c r="G1108" s="31"/>
    </row>
    <row r="1109" spans="1:7">
      <c r="A1109" s="38" t="s">
        <v>589</v>
      </c>
      <c r="B1109" s="39">
        <v>27190980</v>
      </c>
      <c r="C1109" s="40" t="s">
        <v>928</v>
      </c>
      <c r="D1109" s="40" t="s">
        <v>3715</v>
      </c>
      <c r="E1109" s="31"/>
      <c r="F1109" s="31"/>
      <c r="G1109" s="31"/>
    </row>
    <row r="1110" spans="1:7">
      <c r="A1110" s="38" t="s">
        <v>3716</v>
      </c>
      <c r="B1110" s="39">
        <v>20160792</v>
      </c>
      <c r="C1110" s="40" t="s">
        <v>928</v>
      </c>
      <c r="D1110" s="40" t="s">
        <v>3717</v>
      </c>
      <c r="E1110" s="31"/>
      <c r="F1110" s="31"/>
      <c r="G1110" s="31"/>
    </row>
    <row r="1111" spans="1:7">
      <c r="A1111" s="38" t="s">
        <v>605</v>
      </c>
      <c r="B1111" s="39">
        <v>10168764</v>
      </c>
      <c r="C1111" s="40" t="s">
        <v>928</v>
      </c>
      <c r="D1111" s="40" t="s">
        <v>3718</v>
      </c>
      <c r="E1111" s="31"/>
      <c r="F1111" s="31"/>
      <c r="G1111" s="31"/>
    </row>
    <row r="1112" spans="1:7">
      <c r="A1112" s="38" t="s">
        <v>244</v>
      </c>
      <c r="B1112" s="39">
        <v>25633702</v>
      </c>
      <c r="C1112" s="40" t="s">
        <v>928</v>
      </c>
      <c r="D1112" s="40" t="s">
        <v>3719</v>
      </c>
      <c r="E1112" s="31"/>
      <c r="F1112" s="31"/>
      <c r="G1112" s="31"/>
    </row>
    <row r="1113" spans="1:7">
      <c r="A1113" s="38" t="s">
        <v>525</v>
      </c>
      <c r="B1113" s="39">
        <v>10136999</v>
      </c>
      <c r="C1113" s="40" t="s">
        <v>928</v>
      </c>
      <c r="D1113" s="40" t="s">
        <v>3720</v>
      </c>
      <c r="E1113" s="31"/>
      <c r="F1113" s="31"/>
      <c r="G1113" s="31"/>
    </row>
    <row r="1114" spans="1:7">
      <c r="A1114" s="38" t="s">
        <v>930</v>
      </c>
      <c r="B1114" s="39">
        <v>10083935</v>
      </c>
      <c r="C1114" s="40" t="s">
        <v>928</v>
      </c>
      <c r="D1114" s="40" t="s">
        <v>3721</v>
      </c>
      <c r="E1114" s="31"/>
      <c r="F1114" s="31"/>
      <c r="G1114" s="31"/>
    </row>
    <row r="1115" spans="1:7">
      <c r="A1115" s="38" t="s">
        <v>752</v>
      </c>
      <c r="B1115" s="39">
        <v>10206284</v>
      </c>
      <c r="C1115" s="40" t="s">
        <v>928</v>
      </c>
      <c r="D1115" s="40" t="s">
        <v>3722</v>
      </c>
      <c r="E1115" s="31"/>
      <c r="F1115" s="31"/>
      <c r="G1115" s="31"/>
    </row>
    <row r="1116" spans="1:7">
      <c r="A1116" s="38" t="s">
        <v>967</v>
      </c>
      <c r="B1116" s="39">
        <v>10132685</v>
      </c>
      <c r="C1116" s="40" t="s">
        <v>928</v>
      </c>
      <c r="D1116" s="40" t="s">
        <v>3723</v>
      </c>
      <c r="E1116" s="31"/>
      <c r="F1116" s="31"/>
      <c r="G1116" s="31"/>
    </row>
    <row r="1117" spans="1:7">
      <c r="A1117" s="38" t="s">
        <v>3724</v>
      </c>
      <c r="B1117" s="39">
        <v>26593992</v>
      </c>
      <c r="C1117" s="40" t="s">
        <v>928</v>
      </c>
      <c r="D1117" s="40" t="s">
        <v>3725</v>
      </c>
      <c r="E1117" s="31"/>
      <c r="F1117" s="31"/>
      <c r="G1117" s="31"/>
    </row>
    <row r="1118" spans="1:7">
      <c r="A1118" s="38" t="s">
        <v>3726</v>
      </c>
      <c r="B1118" s="39">
        <v>40020237</v>
      </c>
      <c r="C1118" s="40" t="s">
        <v>928</v>
      </c>
      <c r="D1118" s="40" t="s">
        <v>3727</v>
      </c>
      <c r="E1118" s="31"/>
      <c r="F1118" s="31"/>
      <c r="G1118" s="31"/>
    </row>
    <row r="1119" spans="1:7">
      <c r="A1119" s="38" t="s">
        <v>3728</v>
      </c>
      <c r="B1119" s="39">
        <v>40086740</v>
      </c>
      <c r="C1119" s="40" t="s">
        <v>928</v>
      </c>
      <c r="D1119" s="40" t="s">
        <v>3729</v>
      </c>
      <c r="E1119" s="31"/>
      <c r="F1119" s="31"/>
      <c r="G1119" s="31"/>
    </row>
    <row r="1120" spans="1:7">
      <c r="A1120" s="38" t="s">
        <v>3730</v>
      </c>
      <c r="B1120" s="39">
        <v>40076467</v>
      </c>
      <c r="C1120" s="40" t="s">
        <v>928</v>
      </c>
      <c r="D1120" s="40" t="s">
        <v>3731</v>
      </c>
      <c r="E1120" s="31"/>
      <c r="F1120" s="31"/>
      <c r="G1120" s="31"/>
    </row>
    <row r="1121" spans="1:7">
      <c r="A1121" s="38" t="s">
        <v>3732</v>
      </c>
      <c r="B1121" s="39">
        <v>10201407</v>
      </c>
      <c r="C1121" s="40" t="s">
        <v>928</v>
      </c>
      <c r="D1121" s="40" t="s">
        <v>3733</v>
      </c>
      <c r="E1121" s="31"/>
      <c r="F1121" s="31"/>
      <c r="G1121" s="31"/>
    </row>
    <row r="1122" spans="1:7">
      <c r="A1122" s="38" t="s">
        <v>3734</v>
      </c>
      <c r="B1122" s="39">
        <v>40089556</v>
      </c>
      <c r="C1122" s="40" t="s">
        <v>928</v>
      </c>
      <c r="D1122" s="40" t="s">
        <v>3735</v>
      </c>
      <c r="E1122" s="31"/>
      <c r="F1122" s="31"/>
      <c r="G1122" s="31"/>
    </row>
    <row r="1123" spans="1:7">
      <c r="A1123" s="38" t="s">
        <v>3736</v>
      </c>
      <c r="B1123" s="39">
        <v>40081300</v>
      </c>
      <c r="C1123" s="40" t="s">
        <v>928</v>
      </c>
      <c r="D1123" s="40" t="s">
        <v>3737</v>
      </c>
      <c r="E1123" s="31"/>
      <c r="F1123" s="31"/>
      <c r="G1123" s="31"/>
    </row>
    <row r="1124" spans="1:7">
      <c r="A1124" s="38" t="s">
        <v>3738</v>
      </c>
      <c r="B1124" s="39">
        <v>40089421</v>
      </c>
      <c r="C1124" s="40" t="s">
        <v>928</v>
      </c>
      <c r="D1124" s="40" t="s">
        <v>3739</v>
      </c>
      <c r="E1124" s="31"/>
      <c r="F1124" s="31"/>
      <c r="G1124" s="31"/>
    </row>
    <row r="1125" spans="1:7">
      <c r="A1125" s="38" t="s">
        <v>3740</v>
      </c>
      <c r="B1125" s="39">
        <v>40124718</v>
      </c>
      <c r="C1125" s="40" t="s">
        <v>928</v>
      </c>
      <c r="D1125" s="40" t="s">
        <v>3741</v>
      </c>
      <c r="E1125" s="31"/>
      <c r="F1125" s="31"/>
      <c r="G1125" s="31"/>
    </row>
    <row r="1126" spans="1:7">
      <c r="A1126" s="38" t="s">
        <v>3742</v>
      </c>
      <c r="B1126" s="39">
        <v>40062845</v>
      </c>
      <c r="C1126" s="40" t="s">
        <v>928</v>
      </c>
      <c r="D1126" s="40" t="s">
        <v>3743</v>
      </c>
      <c r="E1126" s="31"/>
      <c r="F1126" s="31"/>
      <c r="G1126" s="31"/>
    </row>
    <row r="1127" spans="1:7">
      <c r="A1127" s="38" t="s">
        <v>3744</v>
      </c>
      <c r="B1127" s="39">
        <v>40167073</v>
      </c>
      <c r="C1127" s="40" t="s">
        <v>928</v>
      </c>
      <c r="D1127" s="40" t="s">
        <v>3745</v>
      </c>
      <c r="E1127" s="31"/>
      <c r="F1127" s="31"/>
      <c r="G1127" s="31"/>
    </row>
    <row r="1128" spans="1:7">
      <c r="A1128" s="38" t="s">
        <v>3746</v>
      </c>
      <c r="B1128" s="39">
        <v>10213336</v>
      </c>
      <c r="C1128" s="40" t="s">
        <v>928</v>
      </c>
      <c r="D1128" s="40" t="s">
        <v>3747</v>
      </c>
      <c r="E1128" s="31"/>
      <c r="F1128" s="31"/>
      <c r="G1128" s="31"/>
    </row>
    <row r="1129" spans="1:7">
      <c r="A1129" s="38" t="s">
        <v>3748</v>
      </c>
      <c r="B1129" s="39">
        <v>21213733</v>
      </c>
      <c r="C1129" s="40" t="s">
        <v>928</v>
      </c>
      <c r="D1129" s="40" t="s">
        <v>3749</v>
      </c>
      <c r="E1129" s="31"/>
      <c r="F1129" s="31"/>
      <c r="G1129" s="31"/>
    </row>
    <row r="1130" spans="1:7">
      <c r="A1130" s="38" t="s">
        <v>3750</v>
      </c>
      <c r="B1130" s="39">
        <v>23878643</v>
      </c>
      <c r="C1130" s="40" t="s">
        <v>928</v>
      </c>
      <c r="D1130" s="40" t="s">
        <v>3751</v>
      </c>
      <c r="E1130" s="31"/>
      <c r="F1130" s="31"/>
      <c r="G1130" s="31"/>
    </row>
    <row r="1131" spans="1:7">
      <c r="A1131" s="38" t="s">
        <v>3752</v>
      </c>
      <c r="B1131" s="39">
        <v>24553144</v>
      </c>
      <c r="C1131" s="40" t="s">
        <v>928</v>
      </c>
      <c r="D1131" s="40" t="s">
        <v>3753</v>
      </c>
      <c r="E1131" s="31"/>
      <c r="F1131" s="31"/>
      <c r="G1131" s="31"/>
    </row>
    <row r="1132" spans="1:7">
      <c r="A1132" s="38" t="s">
        <v>3754</v>
      </c>
      <c r="B1132" s="39">
        <v>24879872</v>
      </c>
      <c r="C1132" s="40" t="s">
        <v>928</v>
      </c>
      <c r="D1132" s="40" t="s">
        <v>3755</v>
      </c>
      <c r="E1132" s="31"/>
      <c r="F1132" s="31"/>
      <c r="G1132" s="31"/>
    </row>
    <row r="1133" spans="1:7">
      <c r="A1133" s="38" t="s">
        <v>3756</v>
      </c>
      <c r="B1133" s="39">
        <v>25217296</v>
      </c>
      <c r="C1133" s="40" t="s">
        <v>928</v>
      </c>
      <c r="D1133" s="40" t="s">
        <v>3757</v>
      </c>
      <c r="E1133" s="31"/>
      <c r="F1133" s="31"/>
      <c r="G1133" s="31"/>
    </row>
    <row r="1134" spans="1:7">
      <c r="A1134" s="38" t="s">
        <v>3758</v>
      </c>
      <c r="B1134" s="39">
        <v>25449790</v>
      </c>
      <c r="C1134" s="40" t="s">
        <v>928</v>
      </c>
      <c r="D1134" s="40" t="s">
        <v>3759</v>
      </c>
      <c r="E1134" s="31"/>
      <c r="F1134" s="31"/>
      <c r="G1134" s="31"/>
    </row>
    <row r="1135" spans="1:7">
      <c r="A1135" s="38" t="s">
        <v>3760</v>
      </c>
      <c r="B1135" s="39">
        <v>25673623</v>
      </c>
      <c r="C1135" s="40" t="s">
        <v>928</v>
      </c>
      <c r="D1135" s="40" t="s">
        <v>3761</v>
      </c>
      <c r="E1135" s="31"/>
      <c r="F1135" s="31"/>
      <c r="G1135" s="31"/>
    </row>
    <row r="1136" spans="1:7">
      <c r="A1136" s="38" t="s">
        <v>3762</v>
      </c>
      <c r="B1136" s="39">
        <v>10154964</v>
      </c>
      <c r="C1136" s="40" t="s">
        <v>928</v>
      </c>
      <c r="D1136" s="40" t="s">
        <v>3763</v>
      </c>
      <c r="E1136" s="31"/>
      <c r="F1136" s="31"/>
      <c r="G1136" s="31"/>
    </row>
    <row r="1137" spans="1:7">
      <c r="A1137" s="38" t="s">
        <v>3764</v>
      </c>
      <c r="B1137" s="39">
        <v>10178983</v>
      </c>
      <c r="C1137" s="40" t="s">
        <v>928</v>
      </c>
      <c r="D1137" s="40" t="s">
        <v>3765</v>
      </c>
      <c r="E1137" s="31"/>
      <c r="F1137" s="31"/>
      <c r="G1137" s="31"/>
    </row>
    <row r="1138" spans="1:7">
      <c r="A1138" s="38" t="s">
        <v>3766</v>
      </c>
      <c r="B1138" s="39">
        <v>27266596</v>
      </c>
      <c r="C1138" s="40" t="s">
        <v>928</v>
      </c>
      <c r="D1138" s="40" t="s">
        <v>3767</v>
      </c>
      <c r="E1138" s="31"/>
      <c r="F1138" s="31"/>
      <c r="G1138" s="31"/>
    </row>
    <row r="1139" spans="1:7">
      <c r="A1139" s="38" t="s">
        <v>3768</v>
      </c>
      <c r="B1139" s="39">
        <v>27281072</v>
      </c>
      <c r="C1139" s="40" t="s">
        <v>928</v>
      </c>
      <c r="D1139" s="40" t="s">
        <v>3769</v>
      </c>
      <c r="E1139" s="31"/>
      <c r="F1139" s="31"/>
      <c r="G1139" s="31"/>
    </row>
    <row r="1140" spans="1:7">
      <c r="A1140" s="38" t="s">
        <v>239</v>
      </c>
      <c r="B1140" s="39">
        <v>26379397</v>
      </c>
      <c r="C1140" s="40" t="s">
        <v>928</v>
      </c>
      <c r="D1140" s="40" t="s">
        <v>3770</v>
      </c>
      <c r="E1140" s="31"/>
      <c r="F1140" s="31"/>
      <c r="G1140" s="31"/>
    </row>
    <row r="1141" spans="1:7">
      <c r="A1141" s="38" t="s">
        <v>3771</v>
      </c>
      <c r="B1141" s="39">
        <v>27835574</v>
      </c>
      <c r="C1141" s="40" t="s">
        <v>928</v>
      </c>
      <c r="D1141" s="40" t="s">
        <v>3772</v>
      </c>
      <c r="E1141" s="31"/>
      <c r="F1141" s="31"/>
      <c r="G1141" s="31"/>
    </row>
    <row r="1142" spans="1:7">
      <c r="A1142" s="38" t="s">
        <v>3773</v>
      </c>
      <c r="B1142" s="39">
        <v>10188796</v>
      </c>
      <c r="C1142" s="40" t="s">
        <v>928</v>
      </c>
      <c r="D1142" s="40" t="s">
        <v>3774</v>
      </c>
      <c r="E1142" s="31"/>
      <c r="F1142" s="31"/>
      <c r="G1142" s="31"/>
    </row>
    <row r="1143" spans="1:7">
      <c r="A1143" s="38" t="s">
        <v>3775</v>
      </c>
      <c r="B1143" s="39">
        <v>40024806</v>
      </c>
      <c r="C1143" s="40" t="s">
        <v>928</v>
      </c>
      <c r="D1143" s="40" t="s">
        <v>3776</v>
      </c>
      <c r="E1143" s="31"/>
      <c r="F1143" s="31"/>
      <c r="G1143" s="31"/>
    </row>
    <row r="1144" spans="1:7">
      <c r="A1144" s="38" t="s">
        <v>3777</v>
      </c>
      <c r="B1144" s="39">
        <v>27375395</v>
      </c>
      <c r="C1144" s="40" t="s">
        <v>928</v>
      </c>
      <c r="D1144" s="40" t="s">
        <v>3778</v>
      </c>
      <c r="E1144" s="31"/>
      <c r="F1144" s="31"/>
      <c r="G1144" s="31"/>
    </row>
    <row r="1145" spans="1:7">
      <c r="A1145" s="38" t="s">
        <v>3779</v>
      </c>
      <c r="B1145" s="39">
        <v>22958252</v>
      </c>
      <c r="C1145" s="40" t="s">
        <v>928</v>
      </c>
      <c r="D1145" s="40" t="s">
        <v>3780</v>
      </c>
      <c r="E1145" s="31"/>
      <c r="F1145" s="31"/>
      <c r="G1145" s="31"/>
    </row>
    <row r="1146" spans="1:7">
      <c r="A1146" s="38" t="s">
        <v>3781</v>
      </c>
      <c r="B1146" s="39">
        <v>40015891</v>
      </c>
      <c r="C1146" s="40" t="s">
        <v>928</v>
      </c>
      <c r="D1146" s="40" t="s">
        <v>3782</v>
      </c>
      <c r="E1146" s="31"/>
      <c r="F1146" s="31"/>
      <c r="G1146" s="31"/>
    </row>
    <row r="1147" spans="1:7">
      <c r="A1147" s="38" t="s">
        <v>3783</v>
      </c>
      <c r="B1147" s="39">
        <v>40048471</v>
      </c>
      <c r="C1147" s="40" t="s">
        <v>928</v>
      </c>
      <c r="D1147" s="40" t="s">
        <v>3784</v>
      </c>
      <c r="E1147" s="31"/>
      <c r="F1147" s="31"/>
      <c r="G1147" s="31"/>
    </row>
    <row r="1148" spans="1:7">
      <c r="A1148" s="38" t="s">
        <v>3785</v>
      </c>
      <c r="B1148" s="39">
        <v>40085362</v>
      </c>
      <c r="C1148" s="40" t="s">
        <v>928</v>
      </c>
      <c r="D1148" s="40" t="s">
        <v>3786</v>
      </c>
      <c r="E1148" s="31"/>
      <c r="F1148" s="31"/>
      <c r="G1148" s="31"/>
    </row>
    <row r="1149" spans="1:7">
      <c r="A1149" s="38" t="s">
        <v>3787</v>
      </c>
      <c r="B1149" s="39">
        <v>40084205</v>
      </c>
      <c r="C1149" s="40" t="s">
        <v>928</v>
      </c>
      <c r="D1149" s="40" t="s">
        <v>3788</v>
      </c>
      <c r="E1149" s="31"/>
      <c r="F1149" s="31"/>
      <c r="G1149" s="31"/>
    </row>
    <row r="1150" spans="1:7">
      <c r="A1150" s="38" t="s">
        <v>3789</v>
      </c>
      <c r="B1150" s="39">
        <v>40080494</v>
      </c>
      <c r="C1150" s="40" t="s">
        <v>928</v>
      </c>
      <c r="D1150" s="40" t="s">
        <v>3790</v>
      </c>
      <c r="E1150" s="31"/>
      <c r="F1150" s="31"/>
      <c r="G1150" s="31"/>
    </row>
    <row r="1151" spans="1:7">
      <c r="A1151" s="38" t="s">
        <v>3791</v>
      </c>
      <c r="B1151" s="39">
        <v>40086801</v>
      </c>
      <c r="C1151" s="40" t="s">
        <v>928</v>
      </c>
      <c r="D1151" s="40" t="s">
        <v>3792</v>
      </c>
      <c r="E1151" s="31"/>
      <c r="F1151" s="31"/>
      <c r="G1151" s="31"/>
    </row>
    <row r="1152" spans="1:7">
      <c r="A1152" s="38" t="s">
        <v>3793</v>
      </c>
      <c r="B1152" s="39">
        <v>40092267</v>
      </c>
      <c r="C1152" s="40" t="s">
        <v>928</v>
      </c>
      <c r="D1152" s="40"/>
      <c r="E1152" s="31"/>
      <c r="F1152" s="31"/>
      <c r="G1152" s="31"/>
    </row>
    <row r="1153" spans="1:7">
      <c r="A1153" s="38" t="s">
        <v>3794</v>
      </c>
      <c r="B1153" s="39">
        <v>40109497</v>
      </c>
      <c r="C1153" s="40" t="s">
        <v>928</v>
      </c>
      <c r="D1153" s="40" t="s">
        <v>3795</v>
      </c>
      <c r="E1153" s="31"/>
      <c r="F1153" s="31"/>
      <c r="G1153" s="31"/>
    </row>
    <row r="1154" spans="1:7">
      <c r="A1154" s="38" t="s">
        <v>3796</v>
      </c>
      <c r="B1154" s="39">
        <v>40111002</v>
      </c>
      <c r="C1154" s="40" t="s">
        <v>928</v>
      </c>
      <c r="D1154" s="40" t="s">
        <v>3797</v>
      </c>
      <c r="E1154" s="31"/>
      <c r="F1154" s="31"/>
      <c r="G1154" s="31"/>
    </row>
    <row r="1155" spans="1:7">
      <c r="A1155" s="38" t="s">
        <v>3798</v>
      </c>
      <c r="B1155" s="39">
        <v>40126053</v>
      </c>
      <c r="C1155" s="40" t="s">
        <v>928</v>
      </c>
      <c r="D1155" s="40" t="s">
        <v>3799</v>
      </c>
      <c r="E1155" s="31"/>
      <c r="F1155" s="31"/>
      <c r="G1155" s="31"/>
    </row>
    <row r="1156" spans="1:7">
      <c r="A1156" s="38" t="s">
        <v>3800</v>
      </c>
      <c r="B1156" s="39">
        <v>40114299</v>
      </c>
      <c r="C1156" s="40" t="s">
        <v>928</v>
      </c>
      <c r="D1156" s="40" t="s">
        <v>3801</v>
      </c>
      <c r="E1156" s="31"/>
      <c r="F1156" s="31"/>
      <c r="G1156" s="31"/>
    </row>
    <row r="1157" spans="1:7">
      <c r="A1157" s="38" t="s">
        <v>3802</v>
      </c>
      <c r="B1157" s="39">
        <v>40122001</v>
      </c>
      <c r="C1157" s="40" t="s">
        <v>928</v>
      </c>
      <c r="D1157" s="40" t="s">
        <v>3803</v>
      </c>
      <c r="E1157" s="31"/>
      <c r="F1157" s="31"/>
      <c r="G1157" s="31"/>
    </row>
    <row r="1158" spans="1:7">
      <c r="A1158" s="38" t="s">
        <v>1125</v>
      </c>
      <c r="B1158" s="39">
        <v>10119923</v>
      </c>
      <c r="C1158" s="40" t="s">
        <v>928</v>
      </c>
      <c r="D1158" s="40" t="s">
        <v>3804</v>
      </c>
      <c r="E1158" s="31"/>
      <c r="F1158" s="31"/>
      <c r="G1158" s="31"/>
    </row>
    <row r="1159" spans="1:7">
      <c r="A1159" s="38" t="s">
        <v>3805</v>
      </c>
      <c r="B1159" s="39" t="s">
        <v>3806</v>
      </c>
      <c r="C1159" s="40" t="s">
        <v>928</v>
      </c>
      <c r="D1159" s="40" t="s">
        <v>3807</v>
      </c>
      <c r="E1159" s="31"/>
      <c r="F1159" s="31"/>
      <c r="G1159" s="31"/>
    </row>
    <row r="1160" spans="1:7">
      <c r="A1160" s="38" t="s">
        <v>3808</v>
      </c>
      <c r="B1160" s="39" t="s">
        <v>3809</v>
      </c>
      <c r="C1160" s="40" t="s">
        <v>928</v>
      </c>
      <c r="D1160" s="40"/>
      <c r="E1160" s="31"/>
      <c r="F1160" s="31"/>
      <c r="G1160" s="31"/>
    </row>
    <row r="1161" spans="1:7">
      <c r="A1161" s="38" t="s">
        <v>1272</v>
      </c>
      <c r="B1161" s="39" t="s">
        <v>3810</v>
      </c>
      <c r="C1161" s="40" t="s">
        <v>928</v>
      </c>
      <c r="D1161" s="40" t="s">
        <v>3811</v>
      </c>
      <c r="E1161" s="31"/>
      <c r="F1161" s="31"/>
      <c r="G1161" s="31"/>
    </row>
    <row r="1162" spans="1:7">
      <c r="A1162" s="38" t="s">
        <v>557</v>
      </c>
      <c r="B1162" s="39">
        <v>10175923</v>
      </c>
      <c r="C1162" s="38" t="s">
        <v>717</v>
      </c>
      <c r="D1162" s="40" t="s">
        <v>3812</v>
      </c>
      <c r="E1162" s="31"/>
      <c r="F1162" s="31"/>
      <c r="G1162" s="31"/>
    </row>
    <row r="1163" spans="1:7">
      <c r="A1163" s="38" t="s">
        <v>3813</v>
      </c>
      <c r="B1163" s="39">
        <v>10147454</v>
      </c>
      <c r="C1163" s="38" t="s">
        <v>717</v>
      </c>
      <c r="D1163" s="40" t="s">
        <v>3814</v>
      </c>
      <c r="E1163" s="31"/>
      <c r="F1163" s="31"/>
      <c r="G1163" s="31"/>
    </row>
    <row r="1164" spans="1:7">
      <c r="A1164" s="38" t="s">
        <v>3815</v>
      </c>
      <c r="B1164" s="39">
        <v>10198106</v>
      </c>
      <c r="C1164" s="38" t="s">
        <v>717</v>
      </c>
      <c r="D1164" s="40" t="s">
        <v>3816</v>
      </c>
      <c r="E1164" s="31"/>
      <c r="F1164" s="31"/>
      <c r="G1164" s="31"/>
    </row>
    <row r="1165" spans="1:7">
      <c r="A1165" s="38" t="s">
        <v>1685</v>
      </c>
      <c r="B1165" s="39">
        <v>23766411</v>
      </c>
      <c r="C1165" s="38" t="s">
        <v>717</v>
      </c>
      <c r="D1165" s="40" t="s">
        <v>3817</v>
      </c>
      <c r="E1165" s="31"/>
      <c r="F1165" s="31"/>
      <c r="G1165" s="31"/>
    </row>
    <row r="1166" spans="1:7">
      <c r="A1166" s="38" t="s">
        <v>764</v>
      </c>
      <c r="B1166" s="39">
        <v>10109666</v>
      </c>
      <c r="C1166" s="38" t="s">
        <v>717</v>
      </c>
      <c r="D1166" s="40" t="s">
        <v>3818</v>
      </c>
      <c r="E1166" s="31"/>
      <c r="F1166" s="31"/>
      <c r="G1166" s="31"/>
    </row>
    <row r="1167" spans="1:7">
      <c r="A1167" s="38" t="s">
        <v>3819</v>
      </c>
      <c r="B1167" s="39">
        <v>20690104</v>
      </c>
      <c r="C1167" s="38" t="s">
        <v>717</v>
      </c>
      <c r="D1167" s="40" t="s">
        <v>3820</v>
      </c>
      <c r="E1167" s="31"/>
      <c r="F1167" s="31"/>
      <c r="G1167" s="31"/>
    </row>
    <row r="1168" spans="1:7">
      <c r="A1168" s="38" t="s">
        <v>3821</v>
      </c>
      <c r="B1168" s="39">
        <v>27617275</v>
      </c>
      <c r="C1168" s="38" t="s">
        <v>717</v>
      </c>
      <c r="D1168" s="40" t="s">
        <v>3822</v>
      </c>
      <c r="E1168" s="31"/>
      <c r="F1168" s="31"/>
      <c r="G1168" s="31"/>
    </row>
    <row r="1169" spans="1:7">
      <c r="A1169" s="38" t="s">
        <v>848</v>
      </c>
      <c r="B1169" s="39">
        <v>20316105</v>
      </c>
      <c r="C1169" s="38" t="s">
        <v>717</v>
      </c>
      <c r="D1169" s="40" t="s">
        <v>3823</v>
      </c>
      <c r="E1169" s="31"/>
      <c r="F1169" s="31"/>
      <c r="G1169" s="31"/>
    </row>
    <row r="1170" spans="1:7">
      <c r="A1170" s="38" t="s">
        <v>3824</v>
      </c>
      <c r="B1170" s="39">
        <v>21351435</v>
      </c>
      <c r="C1170" s="38" t="s">
        <v>717</v>
      </c>
      <c r="D1170" s="40" t="s">
        <v>3825</v>
      </c>
      <c r="E1170" s="31"/>
      <c r="F1170" s="31"/>
      <c r="G1170" s="31"/>
    </row>
    <row r="1171" spans="1:7">
      <c r="A1171" s="38" t="s">
        <v>3826</v>
      </c>
      <c r="B1171" s="39">
        <v>10194415</v>
      </c>
      <c r="C1171" s="38" t="s">
        <v>717</v>
      </c>
      <c r="D1171" s="40" t="s">
        <v>3827</v>
      </c>
      <c r="E1171" s="31"/>
      <c r="F1171" s="31"/>
      <c r="G1171" s="31"/>
    </row>
    <row r="1172" spans="1:7">
      <c r="A1172" s="38" t="s">
        <v>1527</v>
      </c>
      <c r="B1172" s="39">
        <v>10200914</v>
      </c>
      <c r="C1172" s="38" t="s">
        <v>717</v>
      </c>
      <c r="D1172" s="40" t="s">
        <v>3828</v>
      </c>
      <c r="E1172" s="31"/>
      <c r="F1172" s="31"/>
      <c r="G1172" s="31"/>
    </row>
    <row r="1173" spans="1:7">
      <c r="A1173" s="38" t="s">
        <v>3829</v>
      </c>
      <c r="B1173" s="39">
        <v>10116516</v>
      </c>
      <c r="C1173" s="38" t="s">
        <v>717</v>
      </c>
      <c r="D1173" s="40" t="s">
        <v>3830</v>
      </c>
      <c r="E1173" s="31"/>
      <c r="F1173" s="31"/>
      <c r="G1173" s="31"/>
    </row>
    <row r="1174" spans="1:7">
      <c r="A1174" s="38" t="s">
        <v>3831</v>
      </c>
      <c r="B1174" s="39">
        <v>10189432</v>
      </c>
      <c r="C1174" s="38" t="s">
        <v>717</v>
      </c>
      <c r="D1174" s="40" t="s">
        <v>3832</v>
      </c>
      <c r="E1174" s="31"/>
      <c r="F1174" s="31"/>
      <c r="G1174" s="31"/>
    </row>
    <row r="1175" spans="1:7">
      <c r="A1175" s="38" t="s">
        <v>3833</v>
      </c>
      <c r="B1175" s="39">
        <v>29046429</v>
      </c>
      <c r="C1175" s="38" t="s">
        <v>717</v>
      </c>
      <c r="D1175" s="40" t="s">
        <v>3834</v>
      </c>
      <c r="E1175" s="31"/>
      <c r="F1175" s="31"/>
      <c r="G1175" s="31"/>
    </row>
    <row r="1176" spans="1:7">
      <c r="A1176" s="38" t="s">
        <v>343</v>
      </c>
      <c r="B1176" s="39">
        <v>10109662</v>
      </c>
      <c r="C1176" s="38" t="s">
        <v>717</v>
      </c>
      <c r="D1176" s="40" t="s">
        <v>3835</v>
      </c>
      <c r="E1176" s="31"/>
      <c r="F1176" s="31"/>
      <c r="G1176" s="31"/>
    </row>
    <row r="1177" spans="1:7">
      <c r="A1177" s="38" t="s">
        <v>3836</v>
      </c>
      <c r="B1177" s="39">
        <v>10184301</v>
      </c>
      <c r="C1177" s="38" t="s">
        <v>717</v>
      </c>
      <c r="D1177" s="40" t="s">
        <v>3837</v>
      </c>
      <c r="E1177" s="31"/>
      <c r="F1177" s="31"/>
      <c r="G1177" s="31"/>
    </row>
    <row r="1178" spans="1:7">
      <c r="A1178" s="38" t="s">
        <v>235</v>
      </c>
      <c r="B1178" s="39">
        <v>29023836</v>
      </c>
      <c r="C1178" s="38" t="s">
        <v>717</v>
      </c>
      <c r="D1178" s="40" t="s">
        <v>3838</v>
      </c>
      <c r="E1178" s="31"/>
      <c r="F1178" s="31"/>
      <c r="G1178" s="31"/>
    </row>
    <row r="1179" spans="1:7">
      <c r="A1179" s="38" t="s">
        <v>1016</v>
      </c>
      <c r="B1179" s="39">
        <v>23646890</v>
      </c>
      <c r="C1179" s="38" t="s">
        <v>717</v>
      </c>
      <c r="D1179" s="40" t="s">
        <v>3839</v>
      </c>
      <c r="E1179" s="31"/>
      <c r="F1179" s="31"/>
      <c r="G1179" s="31"/>
    </row>
    <row r="1180" spans="1:7">
      <c r="A1180" s="38" t="s">
        <v>145</v>
      </c>
      <c r="B1180" s="39">
        <v>10190834</v>
      </c>
      <c r="C1180" s="38" t="s">
        <v>717</v>
      </c>
      <c r="D1180" s="40" t="s">
        <v>3840</v>
      </c>
      <c r="E1180" s="31"/>
      <c r="F1180" s="31"/>
      <c r="G1180" s="31"/>
    </row>
    <row r="1181" spans="1:7">
      <c r="A1181" s="38" t="s">
        <v>3841</v>
      </c>
      <c r="B1181" s="39">
        <v>10069647</v>
      </c>
      <c r="C1181" s="38" t="s">
        <v>717</v>
      </c>
      <c r="D1181" s="40" t="s">
        <v>3842</v>
      </c>
      <c r="E1181" s="31"/>
      <c r="F1181" s="31"/>
      <c r="G1181" s="31"/>
    </row>
    <row r="1182" spans="1:7">
      <c r="A1182" s="38" t="s">
        <v>3843</v>
      </c>
      <c r="B1182" s="39">
        <v>27310293</v>
      </c>
      <c r="C1182" s="38" t="s">
        <v>717</v>
      </c>
      <c r="D1182" s="40" t="s">
        <v>3844</v>
      </c>
      <c r="E1182" s="31"/>
      <c r="F1182" s="31"/>
      <c r="G1182" s="31"/>
    </row>
    <row r="1183" spans="1:7">
      <c r="A1183" s="38" t="s">
        <v>3845</v>
      </c>
      <c r="B1183" s="39">
        <v>20646237</v>
      </c>
      <c r="C1183" s="38" t="s">
        <v>717</v>
      </c>
      <c r="D1183" s="40" t="s">
        <v>3846</v>
      </c>
      <c r="E1183" s="31"/>
      <c r="F1183" s="31"/>
      <c r="G1183" s="31"/>
    </row>
    <row r="1184" spans="1:7">
      <c r="A1184" s="38" t="s">
        <v>3847</v>
      </c>
      <c r="B1184" s="39">
        <v>10151071</v>
      </c>
      <c r="C1184" s="38" t="s">
        <v>717</v>
      </c>
      <c r="D1184" s="40" t="s">
        <v>3848</v>
      </c>
      <c r="E1184" s="31"/>
      <c r="F1184" s="31"/>
      <c r="G1184" s="31"/>
    </row>
    <row r="1185" spans="1:7">
      <c r="A1185" s="38" t="s">
        <v>3849</v>
      </c>
      <c r="B1185" s="39">
        <v>10100032</v>
      </c>
      <c r="C1185" s="38" t="s">
        <v>717</v>
      </c>
      <c r="D1185" s="40" t="s">
        <v>3850</v>
      </c>
      <c r="E1185" s="31"/>
      <c r="F1185" s="31"/>
      <c r="G1185" s="31"/>
    </row>
    <row r="1186" spans="1:7">
      <c r="A1186" s="38" t="s">
        <v>546</v>
      </c>
      <c r="B1186" s="39">
        <v>20644013</v>
      </c>
      <c r="C1186" s="38" t="s">
        <v>717</v>
      </c>
      <c r="D1186" s="40" t="s">
        <v>3851</v>
      </c>
      <c r="E1186" s="31"/>
      <c r="F1186" s="31"/>
      <c r="G1186" s="31"/>
    </row>
    <row r="1187" spans="1:7">
      <c r="A1187" s="38" t="s">
        <v>1135</v>
      </c>
      <c r="B1187" s="39">
        <v>20522120</v>
      </c>
      <c r="C1187" s="38" t="s">
        <v>717</v>
      </c>
      <c r="D1187" s="40" t="s">
        <v>3852</v>
      </c>
      <c r="E1187" s="31"/>
      <c r="F1187" s="31"/>
      <c r="G1187" s="31"/>
    </row>
    <row r="1188" spans="1:7">
      <c r="A1188" s="38" t="s">
        <v>483</v>
      </c>
      <c r="B1188" s="39">
        <v>10083167</v>
      </c>
      <c r="C1188" s="38" t="s">
        <v>717</v>
      </c>
      <c r="D1188" s="40" t="s">
        <v>3853</v>
      </c>
      <c r="E1188" s="31"/>
      <c r="F1188" s="31"/>
      <c r="G1188" s="31"/>
    </row>
    <row r="1189" spans="1:7">
      <c r="A1189" s="38" t="s">
        <v>1301</v>
      </c>
      <c r="B1189" s="39">
        <v>10159356</v>
      </c>
      <c r="C1189" s="38" t="s">
        <v>717</v>
      </c>
      <c r="D1189" s="40" t="s">
        <v>3854</v>
      </c>
      <c r="E1189" s="31"/>
      <c r="F1189" s="31"/>
      <c r="G1189" s="31"/>
    </row>
    <row r="1190" spans="1:7">
      <c r="A1190" s="38" t="s">
        <v>3855</v>
      </c>
      <c r="B1190" s="39">
        <v>26309739</v>
      </c>
      <c r="C1190" s="38" t="s">
        <v>717</v>
      </c>
      <c r="D1190" s="40" t="s">
        <v>3856</v>
      </c>
      <c r="E1190" s="31"/>
      <c r="F1190" s="31"/>
      <c r="G1190" s="31"/>
    </row>
    <row r="1191" spans="1:7">
      <c r="A1191" s="38" t="s">
        <v>237</v>
      </c>
      <c r="B1191" s="39">
        <v>22914247</v>
      </c>
      <c r="C1191" s="38" t="s">
        <v>717</v>
      </c>
      <c r="D1191" s="40" t="s">
        <v>3857</v>
      </c>
      <c r="E1191" s="31"/>
      <c r="F1191" s="31"/>
      <c r="G1191" s="31"/>
    </row>
    <row r="1192" spans="1:7">
      <c r="A1192" s="38" t="s">
        <v>3858</v>
      </c>
      <c r="B1192" s="39">
        <v>10112071</v>
      </c>
      <c r="C1192" s="38" t="s">
        <v>717</v>
      </c>
      <c r="D1192" s="40" t="s">
        <v>3859</v>
      </c>
      <c r="E1192" s="31"/>
      <c r="F1192" s="31"/>
      <c r="G1192" s="31"/>
    </row>
    <row r="1193" spans="1:7">
      <c r="A1193" s="38" t="s">
        <v>558</v>
      </c>
      <c r="B1193" s="39">
        <v>10193687</v>
      </c>
      <c r="C1193" s="38" t="s">
        <v>717</v>
      </c>
      <c r="D1193" s="40" t="s">
        <v>3860</v>
      </c>
      <c r="E1193" s="31"/>
      <c r="F1193" s="31"/>
      <c r="G1193" s="31"/>
    </row>
    <row r="1194" spans="1:7">
      <c r="A1194" s="38" t="s">
        <v>1260</v>
      </c>
      <c r="B1194" s="39">
        <v>10150350</v>
      </c>
      <c r="C1194" s="38" t="s">
        <v>717</v>
      </c>
      <c r="D1194" s="40" t="s">
        <v>3861</v>
      </c>
      <c r="E1194" s="31"/>
      <c r="F1194" s="31"/>
      <c r="G1194" s="31"/>
    </row>
    <row r="1195" spans="1:7">
      <c r="A1195" s="38" t="s">
        <v>161</v>
      </c>
      <c r="B1195" s="39">
        <v>10068993</v>
      </c>
      <c r="C1195" s="38" t="s">
        <v>717</v>
      </c>
      <c r="D1195" s="40" t="s">
        <v>3862</v>
      </c>
      <c r="E1195" s="31"/>
      <c r="F1195" s="31"/>
      <c r="G1195" s="31"/>
    </row>
    <row r="1196" spans="1:7">
      <c r="A1196" s="38" t="s">
        <v>388</v>
      </c>
      <c r="B1196" s="39">
        <v>10120356</v>
      </c>
      <c r="C1196" s="38" t="s">
        <v>717</v>
      </c>
      <c r="D1196" s="40" t="s">
        <v>3863</v>
      </c>
      <c r="E1196" s="31"/>
      <c r="F1196" s="31"/>
      <c r="G1196" s="31"/>
    </row>
    <row r="1197" spans="1:7">
      <c r="A1197" s="38" t="s">
        <v>3864</v>
      </c>
      <c r="B1197" s="39">
        <v>10142263</v>
      </c>
      <c r="C1197" s="38" t="s">
        <v>717</v>
      </c>
      <c r="D1197" s="40" t="s">
        <v>3865</v>
      </c>
      <c r="E1197" s="31"/>
      <c r="F1197" s="31"/>
      <c r="G1197" s="31"/>
    </row>
    <row r="1198" spans="1:7">
      <c r="A1198" s="38" t="s">
        <v>3866</v>
      </c>
      <c r="B1198" s="39">
        <v>10183900</v>
      </c>
      <c r="C1198" s="38" t="s">
        <v>717</v>
      </c>
      <c r="D1198" s="40" t="s">
        <v>3867</v>
      </c>
      <c r="E1198" s="31"/>
      <c r="F1198" s="31"/>
      <c r="G1198" s="31"/>
    </row>
    <row r="1199" spans="1:7">
      <c r="A1199" s="38" t="s">
        <v>943</v>
      </c>
      <c r="B1199" s="39">
        <v>10156436</v>
      </c>
      <c r="C1199" s="38" t="s">
        <v>717</v>
      </c>
      <c r="D1199" s="40" t="s">
        <v>3868</v>
      </c>
      <c r="E1199" s="31"/>
      <c r="F1199" s="31"/>
      <c r="G1199" s="31"/>
    </row>
    <row r="1200" spans="1:7">
      <c r="A1200" s="38" t="s">
        <v>3869</v>
      </c>
      <c r="B1200" s="39">
        <v>10189434</v>
      </c>
      <c r="C1200" s="38" t="s">
        <v>717</v>
      </c>
      <c r="D1200" s="40" t="s">
        <v>3870</v>
      </c>
      <c r="E1200" s="31"/>
      <c r="F1200" s="31"/>
      <c r="G1200" s="31"/>
    </row>
    <row r="1201" spans="1:7">
      <c r="A1201" s="38" t="s">
        <v>344</v>
      </c>
      <c r="B1201" s="39">
        <v>10129297</v>
      </c>
      <c r="C1201" s="38" t="s">
        <v>717</v>
      </c>
      <c r="D1201" s="40" t="s">
        <v>3871</v>
      </c>
      <c r="E1201" s="31"/>
      <c r="F1201" s="31"/>
      <c r="G1201" s="31"/>
    </row>
    <row r="1202" spans="1:7">
      <c r="A1202" s="38" t="s">
        <v>341</v>
      </c>
      <c r="B1202" s="39">
        <v>10142674</v>
      </c>
      <c r="C1202" s="38" t="s">
        <v>717</v>
      </c>
      <c r="D1202" s="40" t="s">
        <v>3872</v>
      </c>
      <c r="E1202" s="31"/>
      <c r="F1202" s="31"/>
      <c r="G1202" s="31"/>
    </row>
    <row r="1203" spans="1:7">
      <c r="A1203" s="38" t="s">
        <v>3873</v>
      </c>
      <c r="B1203" s="39">
        <v>10124759</v>
      </c>
      <c r="C1203" s="38" t="s">
        <v>717</v>
      </c>
      <c r="D1203" s="40" t="s">
        <v>3874</v>
      </c>
      <c r="E1203" s="31"/>
      <c r="F1203" s="31"/>
      <c r="G1203" s="31"/>
    </row>
    <row r="1204" spans="1:7">
      <c r="A1204" s="38" t="s">
        <v>3875</v>
      </c>
      <c r="B1204" s="39">
        <v>10194482</v>
      </c>
      <c r="C1204" s="38" t="s">
        <v>717</v>
      </c>
      <c r="D1204" s="40" t="s">
        <v>3876</v>
      </c>
      <c r="E1204" s="31"/>
      <c r="F1204" s="31"/>
      <c r="G1204" s="31"/>
    </row>
    <row r="1205" spans="1:7">
      <c r="A1205" s="38" t="s">
        <v>3877</v>
      </c>
      <c r="B1205" s="39">
        <v>25499933</v>
      </c>
      <c r="C1205" s="38" t="s">
        <v>717</v>
      </c>
      <c r="D1205" s="40" t="s">
        <v>3878</v>
      </c>
      <c r="E1205" s="31"/>
      <c r="F1205" s="31"/>
      <c r="G1205" s="31"/>
    </row>
    <row r="1206" spans="1:7">
      <c r="A1206" s="38" t="s">
        <v>3879</v>
      </c>
      <c r="B1206" s="39">
        <v>29491171</v>
      </c>
      <c r="C1206" s="38" t="s">
        <v>717</v>
      </c>
      <c r="D1206" s="40" t="s">
        <v>3880</v>
      </c>
      <c r="E1206" s="31"/>
      <c r="F1206" s="31"/>
      <c r="G1206" s="31"/>
    </row>
    <row r="1207" spans="1:7">
      <c r="A1207" s="38" t="s">
        <v>3881</v>
      </c>
      <c r="B1207" s="39">
        <v>10194007</v>
      </c>
      <c r="C1207" s="38" t="s">
        <v>717</v>
      </c>
      <c r="D1207" s="40" t="s">
        <v>3882</v>
      </c>
      <c r="E1207" s="31"/>
      <c r="F1207" s="31"/>
      <c r="G1207" s="31"/>
    </row>
    <row r="1208" spans="1:7">
      <c r="A1208" s="38" t="s">
        <v>234</v>
      </c>
      <c r="B1208" s="39">
        <v>10132601</v>
      </c>
      <c r="C1208" s="38" t="s">
        <v>717</v>
      </c>
      <c r="D1208" s="40" t="s">
        <v>3883</v>
      </c>
      <c r="E1208" s="31"/>
      <c r="F1208" s="31"/>
      <c r="G1208" s="31"/>
    </row>
    <row r="1209" spans="1:7">
      <c r="A1209" s="38" t="s">
        <v>3884</v>
      </c>
      <c r="B1209" s="39">
        <v>28081638</v>
      </c>
      <c r="C1209" s="38" t="s">
        <v>717</v>
      </c>
      <c r="D1209" s="40" t="s">
        <v>3885</v>
      </c>
      <c r="E1209" s="31"/>
      <c r="F1209" s="31"/>
      <c r="G1209" s="31"/>
    </row>
    <row r="1210" spans="1:7">
      <c r="A1210" s="38" t="s">
        <v>3886</v>
      </c>
      <c r="B1210" s="39">
        <v>26932916</v>
      </c>
      <c r="C1210" s="38" t="s">
        <v>717</v>
      </c>
      <c r="D1210" s="40" t="s">
        <v>3887</v>
      </c>
      <c r="E1210" s="31"/>
      <c r="F1210" s="31"/>
      <c r="G1210" s="31"/>
    </row>
    <row r="1211" spans="1:7">
      <c r="A1211" s="38" t="s">
        <v>3888</v>
      </c>
      <c r="B1211" s="39">
        <v>27836309</v>
      </c>
      <c r="C1211" s="38" t="s">
        <v>717</v>
      </c>
      <c r="D1211" s="40" t="s">
        <v>3889</v>
      </c>
      <c r="E1211" s="31"/>
      <c r="F1211" s="31"/>
      <c r="G1211" s="31"/>
    </row>
    <row r="1212" spans="1:7">
      <c r="A1212" s="38" t="s">
        <v>3890</v>
      </c>
      <c r="B1212" s="39">
        <v>21653318</v>
      </c>
      <c r="C1212" s="38" t="s">
        <v>717</v>
      </c>
      <c r="D1212" s="40" t="s">
        <v>3891</v>
      </c>
      <c r="E1212" s="31"/>
      <c r="F1212" s="31"/>
      <c r="G1212" s="31"/>
    </row>
    <row r="1213" spans="1:7">
      <c r="A1213" s="38" t="s">
        <v>3892</v>
      </c>
      <c r="B1213" s="39">
        <v>10016829</v>
      </c>
      <c r="C1213" s="38" t="s">
        <v>717</v>
      </c>
      <c r="D1213" s="40" t="s">
        <v>3893</v>
      </c>
      <c r="E1213" s="31"/>
      <c r="F1213" s="31"/>
      <c r="G1213" s="31"/>
    </row>
    <row r="1214" spans="1:7">
      <c r="A1214" s="38" t="s">
        <v>3894</v>
      </c>
      <c r="B1214" s="39">
        <v>10097566</v>
      </c>
      <c r="C1214" s="38" t="s">
        <v>717</v>
      </c>
      <c r="D1214" s="40"/>
      <c r="E1214" s="31"/>
      <c r="F1214" s="31"/>
      <c r="G1214" s="31"/>
    </row>
    <row r="1215" spans="1:7">
      <c r="A1215" s="38" t="s">
        <v>3895</v>
      </c>
      <c r="B1215" s="39">
        <v>21805231</v>
      </c>
      <c r="C1215" s="38" t="s">
        <v>717</v>
      </c>
      <c r="D1215" s="40" t="s">
        <v>3896</v>
      </c>
      <c r="E1215" s="31"/>
      <c r="F1215" s="31"/>
      <c r="G1215" s="31"/>
    </row>
    <row r="1216" spans="1:7">
      <c r="A1216" s="38" t="s">
        <v>3897</v>
      </c>
      <c r="B1216" s="39">
        <v>24195639</v>
      </c>
      <c r="C1216" s="38" t="s">
        <v>717</v>
      </c>
      <c r="D1216" s="40" t="s">
        <v>3898</v>
      </c>
      <c r="E1216" s="31"/>
      <c r="F1216" s="31"/>
      <c r="G1216" s="31"/>
    </row>
    <row r="1217" spans="1:7">
      <c r="A1217" s="38" t="s">
        <v>3899</v>
      </c>
      <c r="B1217" s="39">
        <v>24438884</v>
      </c>
      <c r="C1217" s="38" t="s">
        <v>717</v>
      </c>
      <c r="D1217" s="40" t="s">
        <v>3900</v>
      </c>
      <c r="E1217" s="31"/>
      <c r="F1217" s="31"/>
      <c r="G1217" s="31"/>
    </row>
    <row r="1218" spans="1:7">
      <c r="A1218" s="38" t="s">
        <v>3901</v>
      </c>
      <c r="B1218" s="39">
        <v>10126961</v>
      </c>
      <c r="C1218" s="38" t="s">
        <v>717</v>
      </c>
      <c r="D1218" s="40" t="s">
        <v>3902</v>
      </c>
      <c r="E1218" s="31"/>
      <c r="F1218" s="31"/>
      <c r="G1218" s="31"/>
    </row>
    <row r="1219" spans="1:7">
      <c r="A1219" s="38" t="s">
        <v>3903</v>
      </c>
      <c r="B1219" s="39">
        <v>10146481</v>
      </c>
      <c r="C1219" s="38" t="s">
        <v>717</v>
      </c>
      <c r="D1219" s="40" t="s">
        <v>3904</v>
      </c>
      <c r="E1219" s="31"/>
      <c r="F1219" s="31"/>
      <c r="G1219" s="31"/>
    </row>
    <row r="1220" spans="1:7">
      <c r="A1220" s="38" t="s">
        <v>3905</v>
      </c>
      <c r="B1220" s="39">
        <v>26014275</v>
      </c>
      <c r="C1220" s="38" t="s">
        <v>717</v>
      </c>
      <c r="D1220" s="40" t="s">
        <v>3906</v>
      </c>
      <c r="E1220" s="31"/>
      <c r="F1220" s="31"/>
      <c r="G1220" s="31"/>
    </row>
    <row r="1221" spans="1:7">
      <c r="A1221" s="38" t="s">
        <v>3907</v>
      </c>
      <c r="B1221" s="39">
        <v>24723155</v>
      </c>
      <c r="C1221" s="38" t="s">
        <v>717</v>
      </c>
      <c r="D1221" s="40" t="s">
        <v>3908</v>
      </c>
      <c r="E1221" s="31"/>
      <c r="F1221" s="31"/>
      <c r="G1221" s="31"/>
    </row>
    <row r="1222" spans="1:7">
      <c r="A1222" s="38" t="s">
        <v>3909</v>
      </c>
      <c r="B1222" s="39">
        <v>10156908</v>
      </c>
      <c r="C1222" s="38" t="s">
        <v>717</v>
      </c>
      <c r="D1222" s="40" t="s">
        <v>3910</v>
      </c>
      <c r="E1222" s="31"/>
      <c r="F1222" s="31"/>
      <c r="G1222" s="31"/>
    </row>
    <row r="1223" spans="1:7">
      <c r="A1223" s="38" t="s">
        <v>3911</v>
      </c>
      <c r="B1223" s="39">
        <v>10157498</v>
      </c>
      <c r="C1223" s="38" t="s">
        <v>717</v>
      </c>
      <c r="D1223" s="40" t="s">
        <v>3912</v>
      </c>
      <c r="E1223" s="31"/>
      <c r="F1223" s="31"/>
      <c r="G1223" s="31"/>
    </row>
    <row r="1224" spans="1:7">
      <c r="A1224" s="38" t="s">
        <v>3913</v>
      </c>
      <c r="B1224" s="39">
        <v>29745955</v>
      </c>
      <c r="C1224" s="38" t="s">
        <v>717</v>
      </c>
      <c r="D1224" s="40" t="s">
        <v>3914</v>
      </c>
      <c r="E1224" s="31"/>
      <c r="F1224" s="31"/>
      <c r="G1224" s="31"/>
    </row>
    <row r="1225" spans="1:7">
      <c r="A1225" s="38" t="s">
        <v>3915</v>
      </c>
      <c r="B1225" s="39">
        <v>26270514</v>
      </c>
      <c r="C1225" s="38" t="s">
        <v>717</v>
      </c>
      <c r="D1225" s="40" t="s">
        <v>3916</v>
      </c>
      <c r="E1225" s="31"/>
      <c r="F1225" s="31"/>
      <c r="G1225" s="31"/>
    </row>
    <row r="1226" spans="1:7">
      <c r="A1226" s="38" t="s">
        <v>3917</v>
      </c>
      <c r="B1226" s="39">
        <v>26490832</v>
      </c>
      <c r="C1226" s="38" t="s">
        <v>717</v>
      </c>
      <c r="D1226" s="40" t="s">
        <v>3918</v>
      </c>
      <c r="E1226" s="31"/>
      <c r="F1226" s="31"/>
      <c r="G1226" s="31"/>
    </row>
    <row r="1227" spans="1:7">
      <c r="A1227" s="38" t="s">
        <v>3919</v>
      </c>
      <c r="B1227" s="39">
        <v>10181903</v>
      </c>
      <c r="C1227" s="38" t="s">
        <v>717</v>
      </c>
      <c r="D1227" s="40" t="s">
        <v>3920</v>
      </c>
      <c r="E1227" s="31"/>
      <c r="F1227" s="31"/>
      <c r="G1227" s="31"/>
    </row>
    <row r="1228" spans="1:7">
      <c r="A1228" s="38" t="s">
        <v>3921</v>
      </c>
      <c r="B1228" s="39">
        <v>10181974</v>
      </c>
      <c r="C1228" s="38" t="s">
        <v>717</v>
      </c>
      <c r="D1228" s="40" t="s">
        <v>3922</v>
      </c>
      <c r="E1228" s="31"/>
      <c r="F1228" s="31"/>
      <c r="G1228" s="31"/>
    </row>
    <row r="1229" spans="1:7">
      <c r="A1229" s="38" t="s">
        <v>3923</v>
      </c>
      <c r="B1229" s="39">
        <v>10183864</v>
      </c>
      <c r="C1229" s="38" t="s">
        <v>717</v>
      </c>
      <c r="D1229" s="40" t="s">
        <v>3924</v>
      </c>
      <c r="E1229" s="31"/>
      <c r="F1229" s="31"/>
      <c r="G1229" s="31"/>
    </row>
    <row r="1230" spans="1:7">
      <c r="A1230" s="38" t="s">
        <v>3925</v>
      </c>
      <c r="B1230" s="39">
        <v>10194082</v>
      </c>
      <c r="C1230" s="38" t="s">
        <v>717</v>
      </c>
      <c r="D1230" s="40" t="s">
        <v>3926</v>
      </c>
      <c r="E1230" s="31"/>
      <c r="F1230" s="31"/>
      <c r="G1230" s="31"/>
    </row>
    <row r="1231" spans="1:7">
      <c r="A1231" s="38" t="s">
        <v>3927</v>
      </c>
      <c r="B1231" s="39">
        <v>10196709</v>
      </c>
      <c r="C1231" s="38" t="s">
        <v>717</v>
      </c>
      <c r="D1231" s="40" t="s">
        <v>3928</v>
      </c>
      <c r="E1231" s="31"/>
      <c r="F1231" s="31"/>
      <c r="G1231" s="31"/>
    </row>
    <row r="1232" spans="1:7">
      <c r="A1232" s="38" t="s">
        <v>3929</v>
      </c>
      <c r="B1232" s="39">
        <v>10204161</v>
      </c>
      <c r="C1232" s="38" t="s">
        <v>717</v>
      </c>
      <c r="D1232" s="40" t="s">
        <v>3930</v>
      </c>
      <c r="E1232" s="31"/>
      <c r="F1232" s="31"/>
      <c r="G1232" s="31"/>
    </row>
    <row r="1233" spans="1:7">
      <c r="A1233" s="38" t="s">
        <v>3931</v>
      </c>
      <c r="B1233" s="39">
        <v>10204168</v>
      </c>
      <c r="C1233" s="38" t="s">
        <v>717</v>
      </c>
      <c r="D1233" s="40" t="s">
        <v>3932</v>
      </c>
      <c r="E1233" s="31"/>
      <c r="F1233" s="31"/>
      <c r="G1233" s="31"/>
    </row>
    <row r="1234" spans="1:7">
      <c r="A1234" s="38" t="s">
        <v>3933</v>
      </c>
      <c r="B1234" s="39">
        <v>10208472</v>
      </c>
      <c r="C1234" s="38" t="s">
        <v>717</v>
      </c>
      <c r="D1234" s="40" t="s">
        <v>3934</v>
      </c>
      <c r="E1234" s="31"/>
      <c r="F1234" s="31"/>
      <c r="G1234" s="31"/>
    </row>
    <row r="1235" spans="1:7">
      <c r="A1235" s="38" t="s">
        <v>3935</v>
      </c>
      <c r="B1235" s="39">
        <v>10212345</v>
      </c>
      <c r="C1235" s="38" t="s">
        <v>717</v>
      </c>
      <c r="D1235" s="40" t="s">
        <v>3936</v>
      </c>
      <c r="E1235" s="31"/>
      <c r="F1235" s="31"/>
      <c r="G1235" s="31"/>
    </row>
    <row r="1236" spans="1:7">
      <c r="A1236" s="38" t="s">
        <v>3937</v>
      </c>
      <c r="B1236" s="39" t="s">
        <v>3938</v>
      </c>
      <c r="C1236" s="40" t="s">
        <v>717</v>
      </c>
      <c r="D1236" s="40"/>
      <c r="E1236" s="31"/>
      <c r="F1236" s="31"/>
      <c r="G1236" s="31"/>
    </row>
    <row r="1237" spans="1:7">
      <c r="A1237" s="38" t="s">
        <v>1719</v>
      </c>
      <c r="B1237" s="39" t="s">
        <v>3939</v>
      </c>
      <c r="C1237" s="42" t="s">
        <v>717</v>
      </c>
      <c r="D1237" s="40" t="s">
        <v>3940</v>
      </c>
      <c r="E1237" s="31"/>
      <c r="F1237" s="31"/>
      <c r="G1237" s="31"/>
    </row>
    <row r="1238" spans="1:7">
      <c r="A1238" s="38" t="s">
        <v>3941</v>
      </c>
      <c r="B1238" s="39" t="s">
        <v>3942</v>
      </c>
      <c r="C1238" s="40" t="s">
        <v>717</v>
      </c>
      <c r="D1238" s="40"/>
      <c r="E1238" s="31"/>
      <c r="F1238" s="31"/>
      <c r="G1238" s="31"/>
    </row>
    <row r="1239" spans="1:7">
      <c r="A1239" s="38" t="s">
        <v>307</v>
      </c>
      <c r="B1239" s="39" t="s">
        <v>3943</v>
      </c>
      <c r="C1239" s="40" t="s">
        <v>717</v>
      </c>
      <c r="D1239" s="40"/>
      <c r="E1239" s="31"/>
      <c r="F1239" s="31"/>
      <c r="G1239" s="31"/>
    </row>
    <row r="1240" spans="1:7">
      <c r="A1240" s="38" t="s">
        <v>3944</v>
      </c>
      <c r="B1240" s="39" t="s">
        <v>3945</v>
      </c>
      <c r="C1240" s="40" t="s">
        <v>717</v>
      </c>
      <c r="D1240" s="40"/>
      <c r="E1240" s="31"/>
      <c r="F1240" s="31"/>
      <c r="G1240" s="31"/>
    </row>
    <row r="1241" spans="1:7">
      <c r="A1241" s="38" t="s">
        <v>1314</v>
      </c>
      <c r="B1241" s="39"/>
      <c r="C1241" s="40" t="s">
        <v>717</v>
      </c>
      <c r="D1241" s="40"/>
      <c r="E1241" s="31"/>
      <c r="F1241" s="31"/>
      <c r="G1241" s="31"/>
    </row>
    <row r="1242" spans="1:7">
      <c r="A1242" s="38" t="s">
        <v>3946</v>
      </c>
      <c r="B1242" s="39">
        <v>22072459</v>
      </c>
      <c r="C1242" s="38" t="s">
        <v>3947</v>
      </c>
      <c r="D1242" s="40" t="s">
        <v>3948</v>
      </c>
      <c r="E1242" s="31"/>
      <c r="F1242" s="31"/>
      <c r="G1242" s="31"/>
    </row>
    <row r="1243" spans="1:7">
      <c r="A1243" s="38" t="s">
        <v>3949</v>
      </c>
      <c r="B1243" s="39">
        <v>26562779</v>
      </c>
      <c r="C1243" s="38" t="s">
        <v>3947</v>
      </c>
      <c r="D1243" s="40" t="s">
        <v>3950</v>
      </c>
      <c r="E1243" s="31"/>
      <c r="F1243" s="31"/>
      <c r="G1243" s="31"/>
    </row>
    <row r="1244" spans="1:7">
      <c r="A1244" s="38" t="s">
        <v>885</v>
      </c>
      <c r="B1244" s="39">
        <v>22869012</v>
      </c>
      <c r="C1244" s="38" t="s">
        <v>3947</v>
      </c>
      <c r="D1244" s="40" t="s">
        <v>3951</v>
      </c>
      <c r="E1244" s="31"/>
      <c r="F1244" s="31"/>
      <c r="G1244" s="31"/>
    </row>
    <row r="1245" spans="1:7">
      <c r="A1245" s="38" t="s">
        <v>3952</v>
      </c>
      <c r="B1245" s="39">
        <v>27250444</v>
      </c>
      <c r="C1245" s="38" t="s">
        <v>3947</v>
      </c>
      <c r="D1245" s="40" t="s">
        <v>3953</v>
      </c>
      <c r="E1245" s="31"/>
      <c r="F1245" s="31"/>
      <c r="G1245" s="31"/>
    </row>
    <row r="1246" spans="1:7">
      <c r="A1246" s="38" t="s">
        <v>3954</v>
      </c>
      <c r="B1246" s="39">
        <v>10200368</v>
      </c>
      <c r="C1246" s="38" t="s">
        <v>3947</v>
      </c>
      <c r="D1246" s="40" t="s">
        <v>3955</v>
      </c>
      <c r="E1246" s="31"/>
      <c r="F1246" s="31"/>
      <c r="G1246" s="31"/>
    </row>
    <row r="1247" spans="1:7">
      <c r="A1247" s="38" t="s">
        <v>3956</v>
      </c>
      <c r="B1247" s="39">
        <v>10204529</v>
      </c>
      <c r="C1247" s="38" t="s">
        <v>3947</v>
      </c>
      <c r="D1247" s="40" t="s">
        <v>3957</v>
      </c>
      <c r="E1247" s="31"/>
      <c r="F1247" s="31"/>
      <c r="G1247" s="31"/>
    </row>
    <row r="1248" spans="1:7">
      <c r="A1248" s="38" t="s">
        <v>3958</v>
      </c>
      <c r="B1248" s="39">
        <v>10042005</v>
      </c>
      <c r="C1248" s="38" t="s">
        <v>3947</v>
      </c>
      <c r="D1248" s="40" t="s">
        <v>3959</v>
      </c>
      <c r="E1248" s="31"/>
      <c r="F1248" s="31"/>
      <c r="G1248" s="31"/>
    </row>
    <row r="1249" spans="1:7">
      <c r="A1249" s="38" t="s">
        <v>3960</v>
      </c>
      <c r="B1249" s="39">
        <v>28999155</v>
      </c>
      <c r="C1249" s="38" t="s">
        <v>3947</v>
      </c>
      <c r="D1249" s="40" t="s">
        <v>3961</v>
      </c>
      <c r="E1249" s="31"/>
      <c r="F1249" s="31"/>
      <c r="G1249" s="31"/>
    </row>
    <row r="1250" spans="1:7">
      <c r="A1250" s="38" t="s">
        <v>3962</v>
      </c>
      <c r="B1250" s="39">
        <v>10109139</v>
      </c>
      <c r="C1250" s="38" t="s">
        <v>3947</v>
      </c>
      <c r="D1250" s="40" t="s">
        <v>3963</v>
      </c>
      <c r="E1250" s="31"/>
      <c r="F1250" s="31"/>
      <c r="G1250" s="31"/>
    </row>
    <row r="1251" spans="1:7">
      <c r="A1251" s="38" t="s">
        <v>3964</v>
      </c>
      <c r="B1251" s="39">
        <v>20865346</v>
      </c>
      <c r="C1251" s="38" t="s">
        <v>3947</v>
      </c>
      <c r="D1251" s="40" t="s">
        <v>3965</v>
      </c>
      <c r="E1251" s="31"/>
      <c r="F1251" s="31"/>
      <c r="G1251" s="31"/>
    </row>
    <row r="1252" spans="1:7">
      <c r="A1252" s="38" t="s">
        <v>3966</v>
      </c>
      <c r="B1252" s="39">
        <v>24357477</v>
      </c>
      <c r="C1252" s="38" t="s">
        <v>3947</v>
      </c>
      <c r="D1252" s="40" t="s">
        <v>3967</v>
      </c>
      <c r="E1252" s="31"/>
      <c r="F1252" s="31"/>
      <c r="G1252" s="31"/>
    </row>
    <row r="1253" spans="1:7">
      <c r="A1253" s="38" t="s">
        <v>3968</v>
      </c>
      <c r="B1253" s="39">
        <v>25116511</v>
      </c>
      <c r="C1253" s="38" t="s">
        <v>3947</v>
      </c>
      <c r="D1253" s="40" t="s">
        <v>3969</v>
      </c>
      <c r="E1253" s="31"/>
      <c r="F1253" s="31"/>
      <c r="G1253" s="31"/>
    </row>
    <row r="1254" spans="1:7">
      <c r="A1254" s="38" t="s">
        <v>3970</v>
      </c>
      <c r="B1254" s="39">
        <v>24962605</v>
      </c>
      <c r="C1254" s="38" t="s">
        <v>3947</v>
      </c>
      <c r="D1254" s="40" t="s">
        <v>3971</v>
      </c>
      <c r="E1254" s="31"/>
      <c r="F1254" s="31"/>
      <c r="G1254" s="31"/>
    </row>
    <row r="1255" spans="1:7">
      <c r="A1255" s="38" t="s">
        <v>3972</v>
      </c>
      <c r="B1255" s="39">
        <v>26222862</v>
      </c>
      <c r="C1255" s="38" t="s">
        <v>3947</v>
      </c>
      <c r="D1255" s="40" t="s">
        <v>3973</v>
      </c>
      <c r="E1255" s="31"/>
      <c r="F1255" s="31"/>
      <c r="G1255" s="31"/>
    </row>
    <row r="1256" spans="1:7">
      <c r="A1256" s="38" t="s">
        <v>3974</v>
      </c>
      <c r="B1256" s="39">
        <v>21782568</v>
      </c>
      <c r="C1256" s="38" t="s">
        <v>3947</v>
      </c>
      <c r="D1256" s="40" t="s">
        <v>3975</v>
      </c>
      <c r="E1256" s="31"/>
      <c r="F1256" s="31"/>
      <c r="G1256" s="31"/>
    </row>
    <row r="1257" spans="1:7">
      <c r="A1257" s="38" t="s">
        <v>3976</v>
      </c>
      <c r="B1257" s="39">
        <v>10058459</v>
      </c>
      <c r="C1257" s="38" t="s">
        <v>3947</v>
      </c>
      <c r="D1257" s="40" t="s">
        <v>3977</v>
      </c>
      <c r="E1257" s="31"/>
      <c r="F1257" s="31"/>
      <c r="G1257" s="31"/>
    </row>
    <row r="1258" spans="1:7">
      <c r="A1258" s="38" t="s">
        <v>3978</v>
      </c>
      <c r="B1258" s="39">
        <v>22028565</v>
      </c>
      <c r="C1258" s="38" t="s">
        <v>3947</v>
      </c>
      <c r="D1258" s="40" t="s">
        <v>3979</v>
      </c>
      <c r="E1258" s="31"/>
      <c r="F1258" s="31"/>
      <c r="G1258" s="31"/>
    </row>
    <row r="1259" spans="1:7">
      <c r="A1259" s="38" t="s">
        <v>658</v>
      </c>
      <c r="B1259" s="39">
        <v>10128621</v>
      </c>
      <c r="C1259" s="38" t="s">
        <v>3947</v>
      </c>
      <c r="D1259" s="40" t="s">
        <v>3980</v>
      </c>
      <c r="E1259" s="31"/>
      <c r="F1259" s="31"/>
      <c r="G1259" s="31"/>
    </row>
    <row r="1260" spans="1:7">
      <c r="A1260" s="38" t="s">
        <v>3981</v>
      </c>
      <c r="B1260" s="39">
        <v>28877696</v>
      </c>
      <c r="C1260" s="38" t="s">
        <v>3947</v>
      </c>
      <c r="D1260" s="40" t="s">
        <v>3982</v>
      </c>
      <c r="E1260" s="31"/>
      <c r="F1260" s="31"/>
      <c r="G1260" s="31"/>
    </row>
    <row r="1261" spans="1:7">
      <c r="A1261" s="38" t="s">
        <v>540</v>
      </c>
      <c r="B1261" s="39">
        <v>10178810</v>
      </c>
      <c r="C1261" s="38" t="s">
        <v>3947</v>
      </c>
      <c r="D1261" s="40" t="s">
        <v>3983</v>
      </c>
      <c r="E1261" s="31"/>
      <c r="F1261" s="31"/>
      <c r="G1261" s="31"/>
    </row>
    <row r="1262" spans="1:7">
      <c r="A1262" s="38" t="s">
        <v>3984</v>
      </c>
      <c r="B1262" s="39">
        <v>10165108</v>
      </c>
      <c r="C1262" s="38" t="s">
        <v>3947</v>
      </c>
      <c r="D1262" s="40" t="s">
        <v>3985</v>
      </c>
      <c r="E1262" s="31"/>
      <c r="F1262" s="31"/>
      <c r="G1262" s="31"/>
    </row>
    <row r="1263" spans="1:7">
      <c r="A1263" s="38" t="s">
        <v>3986</v>
      </c>
      <c r="B1263" s="39">
        <v>10150132</v>
      </c>
      <c r="C1263" s="38" t="s">
        <v>3947</v>
      </c>
      <c r="D1263" s="40" t="s">
        <v>3987</v>
      </c>
      <c r="E1263" s="31"/>
      <c r="F1263" s="31"/>
      <c r="G1263" s="31"/>
    </row>
    <row r="1264" spans="1:7">
      <c r="A1264" s="38" t="s">
        <v>538</v>
      </c>
      <c r="B1264" s="39">
        <v>10150356</v>
      </c>
      <c r="C1264" s="38" t="s">
        <v>3947</v>
      </c>
      <c r="D1264" s="40" t="s">
        <v>3988</v>
      </c>
      <c r="E1264" s="31"/>
      <c r="F1264" s="31"/>
      <c r="G1264" s="31"/>
    </row>
    <row r="1265" spans="1:7">
      <c r="A1265" s="38" t="s">
        <v>116</v>
      </c>
      <c r="B1265" s="39">
        <v>20865389</v>
      </c>
      <c r="C1265" s="38" t="s">
        <v>3947</v>
      </c>
      <c r="D1265" s="40" t="s">
        <v>3989</v>
      </c>
      <c r="E1265" s="31"/>
      <c r="F1265" s="31"/>
      <c r="G1265" s="31"/>
    </row>
    <row r="1266" spans="1:7">
      <c r="A1266" s="38" t="s">
        <v>3990</v>
      </c>
      <c r="B1266" s="39">
        <v>21015931</v>
      </c>
      <c r="C1266" s="38" t="s">
        <v>3947</v>
      </c>
      <c r="D1266" s="40" t="s">
        <v>3991</v>
      </c>
      <c r="E1266" s="31"/>
      <c r="F1266" s="31"/>
      <c r="G1266" s="31"/>
    </row>
    <row r="1267" spans="1:7">
      <c r="A1267" s="38" t="s">
        <v>3992</v>
      </c>
      <c r="B1267" s="39">
        <v>10110411</v>
      </c>
      <c r="C1267" s="38" t="s">
        <v>3947</v>
      </c>
      <c r="D1267" s="40" t="s">
        <v>3993</v>
      </c>
      <c r="E1267" s="31"/>
      <c r="F1267" s="31"/>
      <c r="G1267" s="31"/>
    </row>
    <row r="1268" spans="1:7">
      <c r="A1268" s="38" t="s">
        <v>3149</v>
      </c>
      <c r="B1268" s="39">
        <v>23616479</v>
      </c>
      <c r="C1268" s="38" t="s">
        <v>3947</v>
      </c>
      <c r="D1268" s="40" t="s">
        <v>3994</v>
      </c>
      <c r="E1268" s="31"/>
      <c r="F1268" s="31"/>
      <c r="G1268" s="31"/>
    </row>
    <row r="1269" spans="1:7">
      <c r="A1269" s="38" t="s">
        <v>3995</v>
      </c>
      <c r="B1269" s="39">
        <v>23549739</v>
      </c>
      <c r="C1269" s="38" t="s">
        <v>3947</v>
      </c>
      <c r="D1269" s="40" t="s">
        <v>3996</v>
      </c>
      <c r="E1269" s="31"/>
      <c r="F1269" s="31"/>
      <c r="G1269" s="31"/>
    </row>
    <row r="1270" spans="1:7">
      <c r="A1270" s="38" t="s">
        <v>3997</v>
      </c>
      <c r="B1270" s="39">
        <v>23455785</v>
      </c>
      <c r="C1270" s="38" t="s">
        <v>3947</v>
      </c>
      <c r="D1270" s="40" t="s">
        <v>3998</v>
      </c>
      <c r="E1270" s="31"/>
      <c r="F1270" s="31"/>
      <c r="G1270" s="31"/>
    </row>
    <row r="1271" spans="1:7">
      <c r="A1271" s="38" t="s">
        <v>3999</v>
      </c>
      <c r="B1271" s="39">
        <v>10117560</v>
      </c>
      <c r="C1271" s="38" t="s">
        <v>3947</v>
      </c>
      <c r="D1271" s="40" t="s">
        <v>4000</v>
      </c>
      <c r="E1271" s="31"/>
      <c r="F1271" s="31"/>
      <c r="G1271" s="31"/>
    </row>
    <row r="1272" spans="1:7">
      <c r="A1272" s="38" t="s">
        <v>4001</v>
      </c>
      <c r="B1272" s="39">
        <v>40003274</v>
      </c>
      <c r="C1272" s="38" t="s">
        <v>3947</v>
      </c>
      <c r="D1272" s="40" t="s">
        <v>4002</v>
      </c>
      <c r="E1272" s="31"/>
      <c r="F1272" s="31"/>
      <c r="G1272" s="31"/>
    </row>
    <row r="1273" spans="1:7">
      <c r="A1273" s="38" t="s">
        <v>4003</v>
      </c>
      <c r="B1273" s="39">
        <v>40001161</v>
      </c>
      <c r="C1273" s="38" t="s">
        <v>3947</v>
      </c>
      <c r="D1273" s="40" t="s">
        <v>4004</v>
      </c>
      <c r="E1273" s="31"/>
      <c r="F1273" s="31"/>
      <c r="G1273" s="31"/>
    </row>
    <row r="1274" spans="1:7">
      <c r="A1274" s="38" t="s">
        <v>4005</v>
      </c>
      <c r="B1274" s="39">
        <v>27859457</v>
      </c>
      <c r="C1274" s="38" t="s">
        <v>3947</v>
      </c>
      <c r="D1274" s="40" t="s">
        <v>4006</v>
      </c>
      <c r="E1274" s="31"/>
      <c r="F1274" s="31"/>
      <c r="G1274" s="31"/>
    </row>
    <row r="1275" spans="1:7">
      <c r="A1275" s="38" t="s">
        <v>4007</v>
      </c>
      <c r="B1275" s="39">
        <v>27892357</v>
      </c>
      <c r="C1275" s="38" t="s">
        <v>3947</v>
      </c>
      <c r="D1275" s="40" t="s">
        <v>4008</v>
      </c>
      <c r="E1275" s="31"/>
      <c r="F1275" s="31"/>
      <c r="G1275" s="31"/>
    </row>
    <row r="1276" spans="1:7">
      <c r="A1276" s="38" t="s">
        <v>4009</v>
      </c>
      <c r="B1276" s="39">
        <v>40056597</v>
      </c>
      <c r="C1276" s="38" t="s">
        <v>3947</v>
      </c>
      <c r="D1276" s="40" t="s">
        <v>4010</v>
      </c>
      <c r="E1276" s="31"/>
      <c r="F1276" s="31"/>
      <c r="G1276" s="31"/>
    </row>
    <row r="1277" spans="1:7">
      <c r="A1277" s="38" t="s">
        <v>4011</v>
      </c>
      <c r="B1277" s="39">
        <v>21341383</v>
      </c>
      <c r="C1277" s="38" t="s">
        <v>3947</v>
      </c>
      <c r="D1277" s="40" t="s">
        <v>4012</v>
      </c>
      <c r="E1277" s="31"/>
      <c r="F1277" s="31"/>
      <c r="G1277" s="31"/>
    </row>
    <row r="1278" spans="1:7">
      <c r="A1278" s="38" t="s">
        <v>4013</v>
      </c>
      <c r="B1278" s="39">
        <v>21672762</v>
      </c>
      <c r="C1278" s="38" t="s">
        <v>3947</v>
      </c>
      <c r="D1278" s="40" t="s">
        <v>4014</v>
      </c>
      <c r="E1278" s="31"/>
      <c r="F1278" s="31"/>
      <c r="G1278" s="31"/>
    </row>
    <row r="1279" spans="1:7">
      <c r="A1279" s="38" t="s">
        <v>4015</v>
      </c>
      <c r="B1279" s="39">
        <v>21640801</v>
      </c>
      <c r="C1279" s="38" t="s">
        <v>3947</v>
      </c>
      <c r="D1279" s="40" t="s">
        <v>4016</v>
      </c>
      <c r="E1279" s="31"/>
      <c r="F1279" s="31"/>
      <c r="G1279" s="31"/>
    </row>
    <row r="1280" spans="1:7">
      <c r="A1280" s="38" t="s">
        <v>4017</v>
      </c>
      <c r="B1280" s="39">
        <v>21551698</v>
      </c>
      <c r="C1280" s="38" t="s">
        <v>3947</v>
      </c>
      <c r="D1280" s="40" t="s">
        <v>4018</v>
      </c>
      <c r="E1280" s="31"/>
      <c r="F1280" s="31"/>
      <c r="G1280" s="31"/>
    </row>
    <row r="1281" spans="1:7">
      <c r="A1281" s="38" t="s">
        <v>4019</v>
      </c>
      <c r="B1281" s="39">
        <v>22221705</v>
      </c>
      <c r="C1281" s="38" t="s">
        <v>3947</v>
      </c>
      <c r="D1281" s="40" t="s">
        <v>4020</v>
      </c>
      <c r="E1281" s="31"/>
      <c r="F1281" s="31"/>
      <c r="G1281" s="31"/>
    </row>
    <row r="1282" spans="1:7">
      <c r="A1282" s="38" t="s">
        <v>4021</v>
      </c>
      <c r="B1282" s="39">
        <v>10105090</v>
      </c>
      <c r="C1282" s="38" t="s">
        <v>3947</v>
      </c>
      <c r="D1282" s="40" t="s">
        <v>4022</v>
      </c>
      <c r="E1282" s="31"/>
      <c r="F1282" s="31"/>
      <c r="G1282" s="31"/>
    </row>
    <row r="1283" spans="1:7">
      <c r="A1283" s="38" t="s">
        <v>4023</v>
      </c>
      <c r="B1283" s="39">
        <v>10106855</v>
      </c>
      <c r="C1283" s="38" t="s">
        <v>3947</v>
      </c>
      <c r="D1283" s="40" t="s">
        <v>4024</v>
      </c>
      <c r="E1283" s="31"/>
      <c r="F1283" s="31"/>
      <c r="G1283" s="31"/>
    </row>
    <row r="1284" spans="1:7">
      <c r="A1284" s="38" t="s">
        <v>4025</v>
      </c>
      <c r="B1284" s="39">
        <v>21997831</v>
      </c>
      <c r="C1284" s="38" t="s">
        <v>3947</v>
      </c>
      <c r="D1284" s="40" t="s">
        <v>4026</v>
      </c>
      <c r="E1284" s="31"/>
      <c r="F1284" s="31"/>
      <c r="G1284" s="31"/>
    </row>
    <row r="1285" spans="1:7">
      <c r="A1285" s="38" t="s">
        <v>4027</v>
      </c>
      <c r="B1285" s="39">
        <v>10120555</v>
      </c>
      <c r="C1285" s="38" t="s">
        <v>3947</v>
      </c>
      <c r="D1285" s="40" t="s">
        <v>4028</v>
      </c>
      <c r="E1285" s="31"/>
      <c r="F1285" s="31"/>
      <c r="G1285" s="31"/>
    </row>
    <row r="1286" spans="1:7">
      <c r="A1286" s="38" t="s">
        <v>4029</v>
      </c>
      <c r="B1286" s="39">
        <v>21343513</v>
      </c>
      <c r="C1286" s="38" t="s">
        <v>3947</v>
      </c>
      <c r="D1286" s="40" t="s">
        <v>4030</v>
      </c>
      <c r="E1286" s="31"/>
      <c r="F1286" s="31"/>
      <c r="G1286" s="31"/>
    </row>
    <row r="1287" spans="1:7">
      <c r="A1287" s="38" t="s">
        <v>4031</v>
      </c>
      <c r="B1287" s="39">
        <v>24161416</v>
      </c>
      <c r="C1287" s="38" t="s">
        <v>3947</v>
      </c>
      <c r="D1287" s="40" t="s">
        <v>4032</v>
      </c>
      <c r="E1287" s="31"/>
      <c r="F1287" s="31"/>
      <c r="G1287" s="31"/>
    </row>
    <row r="1288" spans="1:7">
      <c r="A1288" s="38" t="s">
        <v>4033</v>
      </c>
      <c r="B1288" s="39">
        <v>28788596</v>
      </c>
      <c r="C1288" s="38" t="s">
        <v>3947</v>
      </c>
      <c r="D1288" s="40" t="s">
        <v>4034</v>
      </c>
      <c r="E1288" s="31"/>
      <c r="F1288" s="31"/>
      <c r="G1288" s="31"/>
    </row>
    <row r="1289" spans="1:7">
      <c r="A1289" s="38" t="s">
        <v>4035</v>
      </c>
      <c r="B1289" s="39">
        <v>25750091</v>
      </c>
      <c r="C1289" s="38" t="s">
        <v>3947</v>
      </c>
      <c r="D1289" s="40" t="s">
        <v>4036</v>
      </c>
      <c r="E1289" s="31"/>
      <c r="F1289" s="31"/>
      <c r="G1289" s="31"/>
    </row>
    <row r="1290" spans="1:7">
      <c r="A1290" s="38" t="s">
        <v>4037</v>
      </c>
      <c r="B1290" s="39">
        <v>29012923</v>
      </c>
      <c r="C1290" s="38" t="s">
        <v>3947</v>
      </c>
      <c r="D1290" s="40" t="s">
        <v>4038</v>
      </c>
      <c r="E1290" s="31"/>
      <c r="F1290" s="31"/>
      <c r="G1290" s="31"/>
    </row>
    <row r="1291" spans="1:7">
      <c r="A1291" s="38" t="s">
        <v>4039</v>
      </c>
      <c r="B1291" s="39">
        <v>29264760</v>
      </c>
      <c r="C1291" s="38" t="s">
        <v>3947</v>
      </c>
      <c r="D1291" s="40" t="s">
        <v>4040</v>
      </c>
      <c r="E1291" s="31"/>
      <c r="F1291" s="31"/>
      <c r="G1291" s="31"/>
    </row>
    <row r="1292" spans="1:7">
      <c r="A1292" s="38" t="s">
        <v>4041</v>
      </c>
      <c r="B1292" s="39">
        <v>26088457</v>
      </c>
      <c r="C1292" s="38" t="s">
        <v>3947</v>
      </c>
      <c r="D1292" s="40" t="s">
        <v>4042</v>
      </c>
      <c r="E1292" s="31"/>
      <c r="F1292" s="31"/>
      <c r="G1292" s="31"/>
    </row>
    <row r="1293" spans="1:7">
      <c r="A1293" s="38" t="s">
        <v>4043</v>
      </c>
      <c r="B1293" s="39">
        <v>26009484</v>
      </c>
      <c r="C1293" s="38" t="s">
        <v>3947</v>
      </c>
      <c r="D1293" s="40" t="s">
        <v>4044</v>
      </c>
      <c r="E1293" s="31"/>
      <c r="F1293" s="31"/>
      <c r="G1293" s="31"/>
    </row>
    <row r="1294" spans="1:7">
      <c r="A1294" s="38" t="s">
        <v>4045</v>
      </c>
      <c r="B1294" s="39">
        <v>26628931</v>
      </c>
      <c r="C1294" s="38" t="s">
        <v>3947</v>
      </c>
      <c r="D1294" s="40" t="s">
        <v>4046</v>
      </c>
      <c r="E1294" s="31"/>
      <c r="F1294" s="31"/>
      <c r="G1294" s="31"/>
    </row>
    <row r="1295" spans="1:7">
      <c r="A1295" s="38" t="s">
        <v>4047</v>
      </c>
      <c r="B1295" s="39">
        <v>26889719</v>
      </c>
      <c r="C1295" s="38" t="s">
        <v>3947</v>
      </c>
      <c r="D1295" s="40" t="s">
        <v>4048</v>
      </c>
      <c r="E1295" s="31"/>
      <c r="F1295" s="31"/>
      <c r="G1295" s="31"/>
    </row>
    <row r="1296" spans="1:7">
      <c r="A1296" s="38" t="s">
        <v>4049</v>
      </c>
      <c r="B1296" s="39">
        <v>26341535</v>
      </c>
      <c r="C1296" s="38" t="s">
        <v>3947</v>
      </c>
      <c r="D1296" s="40" t="s">
        <v>4050</v>
      </c>
      <c r="E1296" s="31"/>
      <c r="F1296" s="31"/>
      <c r="G1296" s="31"/>
    </row>
    <row r="1297" spans="1:7">
      <c r="A1297" s="38" t="s">
        <v>4051</v>
      </c>
      <c r="B1297" s="39">
        <v>27320353</v>
      </c>
      <c r="C1297" s="38" t="s">
        <v>3947</v>
      </c>
      <c r="D1297" s="40" t="s">
        <v>4052</v>
      </c>
      <c r="E1297" s="31"/>
      <c r="F1297" s="31"/>
      <c r="G1297" s="31"/>
    </row>
    <row r="1298" spans="1:7">
      <c r="A1298" s="38" t="s">
        <v>4053</v>
      </c>
      <c r="B1298" s="39">
        <v>26888038</v>
      </c>
      <c r="C1298" s="38" t="s">
        <v>3947</v>
      </c>
      <c r="D1298" s="40" t="s">
        <v>4054</v>
      </c>
      <c r="E1298" s="31"/>
      <c r="F1298" s="31"/>
      <c r="G1298" s="31"/>
    </row>
    <row r="1299" spans="1:7">
      <c r="A1299" s="38" t="s">
        <v>4055</v>
      </c>
      <c r="B1299" s="39">
        <v>27883625</v>
      </c>
      <c r="C1299" s="38" t="s">
        <v>3947</v>
      </c>
      <c r="D1299" s="40" t="s">
        <v>4056</v>
      </c>
      <c r="E1299" s="31"/>
      <c r="F1299" s="31"/>
      <c r="G1299" s="31"/>
    </row>
    <row r="1300" spans="1:7">
      <c r="A1300" s="38" t="s">
        <v>4057</v>
      </c>
      <c r="B1300" s="39">
        <v>27435290</v>
      </c>
      <c r="C1300" s="38" t="s">
        <v>3947</v>
      </c>
      <c r="D1300" s="40" t="s">
        <v>4058</v>
      </c>
      <c r="E1300" s="31"/>
      <c r="F1300" s="31"/>
      <c r="G1300" s="31"/>
    </row>
    <row r="1301" spans="1:7">
      <c r="A1301" s="38" t="s">
        <v>4059</v>
      </c>
      <c r="B1301" s="39">
        <v>40027262</v>
      </c>
      <c r="C1301" s="38" t="s">
        <v>3947</v>
      </c>
      <c r="D1301" s="40" t="s">
        <v>4060</v>
      </c>
      <c r="E1301" s="31"/>
      <c r="F1301" s="31"/>
      <c r="G1301" s="31"/>
    </row>
    <row r="1302" spans="1:7">
      <c r="A1302" s="38" t="s">
        <v>4061</v>
      </c>
      <c r="B1302" s="39">
        <v>40024393</v>
      </c>
      <c r="C1302" s="38" t="s">
        <v>3947</v>
      </c>
      <c r="D1302" s="40" t="s">
        <v>4062</v>
      </c>
      <c r="E1302" s="31"/>
      <c r="F1302" s="31"/>
      <c r="G1302" s="31"/>
    </row>
    <row r="1303" spans="1:7">
      <c r="A1303" s="38" t="s">
        <v>4063</v>
      </c>
      <c r="B1303" s="39">
        <v>40024238</v>
      </c>
      <c r="C1303" s="38" t="s">
        <v>3947</v>
      </c>
      <c r="D1303" s="40" t="s">
        <v>4064</v>
      </c>
      <c r="E1303" s="31"/>
      <c r="F1303" s="31"/>
      <c r="G1303" s="31"/>
    </row>
    <row r="1304" spans="1:7">
      <c r="A1304" s="38" t="s">
        <v>4065</v>
      </c>
      <c r="B1304" s="39">
        <v>40024174</v>
      </c>
      <c r="C1304" s="38" t="s">
        <v>3947</v>
      </c>
      <c r="D1304" s="40" t="s">
        <v>4066</v>
      </c>
      <c r="E1304" s="31"/>
      <c r="F1304" s="31"/>
      <c r="G1304" s="31"/>
    </row>
    <row r="1305" spans="1:7">
      <c r="A1305" s="38" t="s">
        <v>4067</v>
      </c>
      <c r="B1305" s="39">
        <v>40017381</v>
      </c>
      <c r="C1305" s="38" t="s">
        <v>3947</v>
      </c>
      <c r="D1305" s="40" t="s">
        <v>4068</v>
      </c>
      <c r="E1305" s="31"/>
      <c r="F1305" s="31"/>
      <c r="G1305" s="31"/>
    </row>
    <row r="1306" spans="1:7">
      <c r="A1306" s="38" t="s">
        <v>4069</v>
      </c>
      <c r="B1306" s="39">
        <v>40116222</v>
      </c>
      <c r="C1306" s="38" t="s">
        <v>3947</v>
      </c>
      <c r="D1306" s="40" t="s">
        <v>4070</v>
      </c>
      <c r="E1306" s="31"/>
      <c r="F1306" s="31"/>
      <c r="G1306" s="31"/>
    </row>
    <row r="1307" spans="1:7">
      <c r="A1307" s="38" t="s">
        <v>4071</v>
      </c>
      <c r="B1307" s="39">
        <v>25887321</v>
      </c>
      <c r="C1307" s="38" t="s">
        <v>3947</v>
      </c>
      <c r="D1307" s="40" t="s">
        <v>4072</v>
      </c>
      <c r="E1307" s="31"/>
      <c r="F1307" s="31"/>
      <c r="G1307" s="31"/>
    </row>
    <row r="1308" spans="1:7">
      <c r="A1308" s="38" t="s">
        <v>4073</v>
      </c>
      <c r="B1308" s="39">
        <v>10129100</v>
      </c>
      <c r="C1308" s="38" t="s">
        <v>4074</v>
      </c>
      <c r="D1308" s="40" t="s">
        <v>4075</v>
      </c>
      <c r="E1308" s="31"/>
      <c r="F1308" s="31"/>
      <c r="G1308" s="31"/>
    </row>
    <row r="1309" spans="1:7">
      <c r="A1309" s="38" t="s">
        <v>4076</v>
      </c>
      <c r="B1309" s="39">
        <v>10140447</v>
      </c>
      <c r="C1309" s="38" t="s">
        <v>4074</v>
      </c>
      <c r="D1309" s="40" t="s">
        <v>4077</v>
      </c>
      <c r="E1309" s="31"/>
      <c r="F1309" s="31"/>
      <c r="G1309" s="31"/>
    </row>
    <row r="1310" spans="1:7">
      <c r="A1310" s="38" t="s">
        <v>4078</v>
      </c>
      <c r="B1310" s="39">
        <v>10150855</v>
      </c>
      <c r="C1310" s="38" t="s">
        <v>4074</v>
      </c>
      <c r="D1310" s="40" t="s">
        <v>4079</v>
      </c>
      <c r="E1310" s="31"/>
      <c r="F1310" s="31"/>
      <c r="G1310" s="31"/>
    </row>
    <row r="1311" spans="1:7">
      <c r="A1311" s="38" t="s">
        <v>1499</v>
      </c>
      <c r="B1311" s="39">
        <v>10138589</v>
      </c>
      <c r="C1311" s="38" t="s">
        <v>4074</v>
      </c>
      <c r="D1311" s="40" t="s">
        <v>4080</v>
      </c>
      <c r="E1311" s="31"/>
      <c r="F1311" s="31"/>
      <c r="G1311" s="31"/>
    </row>
    <row r="1312" spans="1:7">
      <c r="A1312" s="38" t="s">
        <v>4081</v>
      </c>
      <c r="B1312" s="39">
        <v>10159890</v>
      </c>
      <c r="C1312" s="38" t="s">
        <v>4074</v>
      </c>
      <c r="D1312" s="40" t="s">
        <v>4082</v>
      </c>
      <c r="E1312" s="31"/>
      <c r="F1312" s="31"/>
      <c r="G1312" s="31"/>
    </row>
    <row r="1313" spans="1:7">
      <c r="A1313" s="38" t="s">
        <v>4083</v>
      </c>
      <c r="B1313" s="39">
        <v>10120632</v>
      </c>
      <c r="C1313" s="40" t="s">
        <v>4074</v>
      </c>
      <c r="D1313" s="40" t="s">
        <v>4084</v>
      </c>
      <c r="E1313" s="31"/>
      <c r="F1313" s="31"/>
      <c r="G1313" s="31"/>
    </row>
    <row r="1314" spans="1:7">
      <c r="A1314" s="38" t="s">
        <v>4085</v>
      </c>
      <c r="B1314" s="39">
        <v>10115173</v>
      </c>
      <c r="C1314" s="38" t="s">
        <v>4074</v>
      </c>
      <c r="D1314" s="40" t="s">
        <v>4086</v>
      </c>
      <c r="E1314" s="31"/>
      <c r="F1314" s="31"/>
      <c r="G1314" s="31"/>
    </row>
    <row r="1315" spans="1:7">
      <c r="A1315" s="38" t="s">
        <v>4087</v>
      </c>
      <c r="B1315" s="39">
        <v>22709503</v>
      </c>
      <c r="C1315" s="38" t="s">
        <v>4074</v>
      </c>
      <c r="D1315" s="40" t="s">
        <v>4088</v>
      </c>
      <c r="E1315" s="31"/>
      <c r="F1315" s="31"/>
      <c r="G1315" s="31"/>
    </row>
    <row r="1316" spans="1:7">
      <c r="A1316" s="38" t="s">
        <v>4089</v>
      </c>
      <c r="B1316" s="39">
        <v>21988034</v>
      </c>
      <c r="C1316" s="40" t="s">
        <v>4074</v>
      </c>
      <c r="D1316" s="40" t="s">
        <v>4090</v>
      </c>
      <c r="E1316" s="31"/>
      <c r="F1316" s="31"/>
      <c r="G1316" s="31"/>
    </row>
    <row r="1317" spans="1:7">
      <c r="A1317" s="38" t="s">
        <v>4091</v>
      </c>
      <c r="B1317" s="39">
        <v>28730326</v>
      </c>
      <c r="C1317" s="40" t="s">
        <v>4074</v>
      </c>
      <c r="D1317" s="40" t="s">
        <v>4092</v>
      </c>
      <c r="E1317" s="31"/>
      <c r="F1317" s="31"/>
      <c r="G1317" s="31"/>
    </row>
    <row r="1318" spans="1:7">
      <c r="A1318" s="38" t="s">
        <v>4093</v>
      </c>
      <c r="B1318" s="39">
        <v>10040789</v>
      </c>
      <c r="C1318" s="40" t="s">
        <v>4074</v>
      </c>
      <c r="D1318" s="40" t="s">
        <v>4094</v>
      </c>
      <c r="E1318" s="31"/>
      <c r="F1318" s="31"/>
      <c r="G1318" s="31"/>
    </row>
    <row r="1319" spans="1:7">
      <c r="A1319" s="38" t="s">
        <v>4095</v>
      </c>
      <c r="B1319" s="39">
        <v>29744851</v>
      </c>
      <c r="C1319" s="40" t="s">
        <v>4074</v>
      </c>
      <c r="D1319" s="40" t="s">
        <v>4096</v>
      </c>
      <c r="E1319" s="31"/>
      <c r="F1319" s="31"/>
      <c r="G1319" s="31"/>
    </row>
    <row r="1320" spans="1:7">
      <c r="A1320" s="38" t="s">
        <v>4097</v>
      </c>
      <c r="B1320" s="39">
        <v>27599277</v>
      </c>
      <c r="C1320" s="40" t="s">
        <v>4074</v>
      </c>
      <c r="D1320" s="40" t="s">
        <v>4098</v>
      </c>
      <c r="E1320" s="31"/>
      <c r="F1320" s="31"/>
      <c r="G1320" s="31"/>
    </row>
    <row r="1321" spans="1:7">
      <c r="A1321" s="38" t="s">
        <v>4099</v>
      </c>
      <c r="B1321" s="39">
        <v>10081442</v>
      </c>
      <c r="C1321" s="40" t="s">
        <v>4074</v>
      </c>
      <c r="D1321" s="40" t="s">
        <v>4100</v>
      </c>
      <c r="E1321" s="31"/>
      <c r="F1321" s="31"/>
      <c r="G1321" s="31"/>
    </row>
    <row r="1322" spans="1:7">
      <c r="A1322" s="38" t="s">
        <v>4101</v>
      </c>
      <c r="B1322" s="39">
        <v>10086538</v>
      </c>
      <c r="C1322" s="40" t="s">
        <v>4074</v>
      </c>
      <c r="D1322" s="40" t="s">
        <v>4102</v>
      </c>
      <c r="E1322" s="31"/>
      <c r="F1322" s="31"/>
      <c r="G1322" s="31"/>
    </row>
    <row r="1323" spans="1:7">
      <c r="A1323" s="38" t="s">
        <v>4103</v>
      </c>
      <c r="B1323" s="39">
        <v>21046594</v>
      </c>
      <c r="C1323" s="40" t="s">
        <v>4074</v>
      </c>
      <c r="D1323" s="40" t="s">
        <v>4104</v>
      </c>
      <c r="E1323" s="31"/>
      <c r="F1323" s="31"/>
      <c r="G1323" s="31"/>
    </row>
    <row r="1324" spans="1:7">
      <c r="A1324" s="38" t="s">
        <v>4105</v>
      </c>
      <c r="B1324" s="39">
        <v>23630234</v>
      </c>
      <c r="C1324" s="40" t="s">
        <v>4074</v>
      </c>
      <c r="D1324" s="40" t="s">
        <v>4106</v>
      </c>
      <c r="E1324" s="31"/>
      <c r="F1324" s="31"/>
      <c r="G1324" s="31"/>
    </row>
    <row r="1325" spans="1:7">
      <c r="A1325" s="38" t="s">
        <v>4107</v>
      </c>
      <c r="B1325" s="39">
        <v>28990638</v>
      </c>
      <c r="C1325" s="40" t="s">
        <v>4074</v>
      </c>
      <c r="D1325" s="40" t="s">
        <v>4108</v>
      </c>
      <c r="E1325" s="31"/>
      <c r="F1325" s="31"/>
      <c r="G1325" s="31"/>
    </row>
    <row r="1326" spans="1:7">
      <c r="A1326" s="38" t="s">
        <v>4109</v>
      </c>
      <c r="B1326" s="39">
        <v>27820143</v>
      </c>
      <c r="C1326" s="40" t="s">
        <v>4074</v>
      </c>
      <c r="D1326" s="40" t="s">
        <v>4110</v>
      </c>
      <c r="E1326" s="31"/>
      <c r="F1326" s="31"/>
      <c r="G1326" s="31"/>
    </row>
    <row r="1327" spans="1:7">
      <c r="A1327" s="38" t="s">
        <v>4111</v>
      </c>
      <c r="B1327" s="39">
        <v>23626008</v>
      </c>
      <c r="C1327" s="40" t="s">
        <v>4074</v>
      </c>
      <c r="D1327" s="40" t="s">
        <v>4112</v>
      </c>
      <c r="E1327" s="31"/>
      <c r="F1327" s="31"/>
      <c r="G1327" s="31"/>
    </row>
    <row r="1328" spans="1:7">
      <c r="A1328" s="38" t="s">
        <v>4113</v>
      </c>
      <c r="B1328" s="39">
        <v>10108829</v>
      </c>
      <c r="C1328" s="40" t="s">
        <v>4074</v>
      </c>
      <c r="D1328" s="40" t="s">
        <v>4114</v>
      </c>
      <c r="E1328" s="31"/>
      <c r="F1328" s="31"/>
      <c r="G1328" s="31"/>
    </row>
    <row r="1329" spans="1:7">
      <c r="A1329" s="38" t="s">
        <v>4115</v>
      </c>
      <c r="B1329" s="39">
        <v>21643851</v>
      </c>
      <c r="C1329" s="40" t="s">
        <v>4074</v>
      </c>
      <c r="D1329" s="40" t="s">
        <v>4116</v>
      </c>
      <c r="E1329" s="31"/>
      <c r="F1329" s="31"/>
      <c r="G1329" s="31"/>
    </row>
    <row r="1330" spans="1:7">
      <c r="A1330" s="38" t="s">
        <v>4117</v>
      </c>
      <c r="B1330" s="39">
        <v>21792032</v>
      </c>
      <c r="C1330" s="40" t="s">
        <v>4074</v>
      </c>
      <c r="D1330" s="40" t="s">
        <v>4118</v>
      </c>
      <c r="E1330" s="31"/>
      <c r="F1330" s="31"/>
      <c r="G1330" s="31"/>
    </row>
    <row r="1331" spans="1:7">
      <c r="A1331" s="38" t="s">
        <v>4119</v>
      </c>
      <c r="B1331" s="39">
        <v>10127471</v>
      </c>
      <c r="C1331" s="40" t="s">
        <v>4074</v>
      </c>
      <c r="D1331" s="40" t="s">
        <v>4120</v>
      </c>
      <c r="E1331" s="31"/>
      <c r="F1331" s="31"/>
      <c r="G1331" s="31"/>
    </row>
    <row r="1332" spans="1:7">
      <c r="A1332" s="38" t="s">
        <v>4121</v>
      </c>
      <c r="B1332" s="39">
        <v>10139488</v>
      </c>
      <c r="C1332" s="40" t="s">
        <v>4074</v>
      </c>
      <c r="D1332" s="40" t="s">
        <v>4122</v>
      </c>
      <c r="E1332" s="31"/>
      <c r="F1332" s="31"/>
      <c r="G1332" s="31"/>
    </row>
    <row r="1333" spans="1:7">
      <c r="A1333" s="38" t="s">
        <v>4123</v>
      </c>
      <c r="B1333" s="39">
        <v>10142982</v>
      </c>
      <c r="C1333" s="40" t="s">
        <v>4074</v>
      </c>
      <c r="D1333" s="40" t="s">
        <v>4124</v>
      </c>
      <c r="E1333" s="31"/>
      <c r="F1333" s="31"/>
      <c r="G1333" s="31"/>
    </row>
    <row r="1334" spans="1:7">
      <c r="A1334" s="38" t="s">
        <v>4125</v>
      </c>
      <c r="B1334" s="39">
        <v>22257246</v>
      </c>
      <c r="C1334" s="40" t="s">
        <v>4074</v>
      </c>
      <c r="D1334" s="40" t="s">
        <v>4126</v>
      </c>
      <c r="E1334" s="31"/>
      <c r="F1334" s="31"/>
      <c r="G1334" s="31"/>
    </row>
    <row r="1335" spans="1:7">
      <c r="A1335" s="38" t="s">
        <v>4127</v>
      </c>
      <c r="B1335" s="39">
        <v>23688348</v>
      </c>
      <c r="C1335" s="40" t="s">
        <v>4074</v>
      </c>
      <c r="D1335" s="40" t="s">
        <v>4128</v>
      </c>
      <c r="E1335" s="31"/>
      <c r="F1335" s="31"/>
      <c r="G1335" s="31"/>
    </row>
    <row r="1336" spans="1:7">
      <c r="A1336" s="38" t="s">
        <v>4129</v>
      </c>
      <c r="B1336" s="39">
        <v>22384205</v>
      </c>
      <c r="C1336" s="40" t="s">
        <v>4074</v>
      </c>
      <c r="D1336" s="40" t="s">
        <v>4130</v>
      </c>
      <c r="E1336" s="31"/>
      <c r="F1336" s="31"/>
      <c r="G1336" s="31"/>
    </row>
    <row r="1337" spans="1:7">
      <c r="A1337" s="38" t="s">
        <v>4131</v>
      </c>
      <c r="B1337" s="39">
        <v>25915481</v>
      </c>
      <c r="C1337" s="40" t="s">
        <v>4074</v>
      </c>
      <c r="D1337" s="40" t="s">
        <v>4132</v>
      </c>
      <c r="E1337" s="31"/>
      <c r="F1337" s="31"/>
      <c r="G1337" s="31"/>
    </row>
    <row r="1338" spans="1:7">
      <c r="A1338" s="38" t="s">
        <v>4133</v>
      </c>
      <c r="B1338" s="39">
        <v>10188130</v>
      </c>
      <c r="C1338" s="40" t="s">
        <v>4074</v>
      </c>
      <c r="D1338" s="40" t="s">
        <v>4134</v>
      </c>
      <c r="E1338" s="31"/>
      <c r="F1338" s="31"/>
      <c r="G1338" s="31"/>
    </row>
    <row r="1339" spans="1:7">
      <c r="A1339" s="38" t="s">
        <v>4135</v>
      </c>
      <c r="B1339" s="39">
        <v>10204228</v>
      </c>
      <c r="C1339" s="40" t="s">
        <v>4074</v>
      </c>
      <c r="D1339" s="40" t="s">
        <v>4136</v>
      </c>
      <c r="E1339" s="31"/>
      <c r="F1339" s="31"/>
      <c r="G1339" s="31"/>
    </row>
    <row r="1340" spans="1:7">
      <c r="A1340" s="38" t="s">
        <v>4137</v>
      </c>
      <c r="B1340" s="39">
        <v>10206360</v>
      </c>
      <c r="C1340" s="40" t="s">
        <v>4074</v>
      </c>
      <c r="D1340" s="40"/>
      <c r="E1340" s="31"/>
      <c r="F1340" s="31"/>
      <c r="G1340" s="31"/>
    </row>
    <row r="1341" spans="1:7">
      <c r="A1341" s="38" t="s">
        <v>4138</v>
      </c>
      <c r="B1341" s="39">
        <v>10215325</v>
      </c>
      <c r="C1341" s="40" t="s">
        <v>4074</v>
      </c>
      <c r="D1341" s="40" t="s">
        <v>4139</v>
      </c>
      <c r="E1341" s="31"/>
      <c r="F1341" s="31"/>
      <c r="G1341" s="31"/>
    </row>
    <row r="1342" spans="1:7">
      <c r="A1342" s="38" t="s">
        <v>210</v>
      </c>
      <c r="B1342" s="39">
        <v>10148795</v>
      </c>
      <c r="C1342" s="38" t="s">
        <v>493</v>
      </c>
      <c r="D1342" s="40" t="s">
        <v>4140</v>
      </c>
      <c r="E1342" s="31"/>
      <c r="F1342" s="31"/>
      <c r="G1342" s="31"/>
    </row>
    <row r="1343" spans="1:7">
      <c r="A1343" s="38" t="s">
        <v>4141</v>
      </c>
      <c r="B1343" s="39">
        <v>20296763</v>
      </c>
      <c r="C1343" s="38" t="s">
        <v>4142</v>
      </c>
      <c r="D1343" s="40" t="s">
        <v>4143</v>
      </c>
      <c r="E1343" s="31"/>
      <c r="F1343" s="31"/>
      <c r="G1343" s="31"/>
    </row>
    <row r="1344" spans="1:7">
      <c r="A1344" s="38" t="s">
        <v>4144</v>
      </c>
      <c r="B1344" s="39">
        <v>22910012</v>
      </c>
      <c r="C1344" s="38" t="s">
        <v>717</v>
      </c>
      <c r="D1344" s="40" t="s">
        <v>4145</v>
      </c>
      <c r="E1344" s="31"/>
      <c r="F1344" s="31"/>
      <c r="G1344" s="31"/>
    </row>
    <row r="1345" spans="1:7">
      <c r="A1345" s="38" t="s">
        <v>495</v>
      </c>
      <c r="B1345" s="39">
        <v>21579541</v>
      </c>
      <c r="C1345" s="38" t="s">
        <v>4146</v>
      </c>
      <c r="D1345" s="40" t="s">
        <v>4147</v>
      </c>
      <c r="E1345" s="31"/>
      <c r="F1345" s="31"/>
      <c r="G1345" s="31"/>
    </row>
    <row r="1346" spans="1:7">
      <c r="A1346" s="38" t="s">
        <v>4148</v>
      </c>
      <c r="B1346" s="39">
        <v>20299553</v>
      </c>
      <c r="C1346" s="38" t="s">
        <v>4146</v>
      </c>
      <c r="D1346" s="40" t="s">
        <v>4149</v>
      </c>
      <c r="E1346" s="31"/>
      <c r="F1346" s="31"/>
      <c r="G1346" s="31"/>
    </row>
    <row r="1347" spans="1:7">
      <c r="A1347" s="38" t="s">
        <v>4150</v>
      </c>
      <c r="B1347" s="39">
        <v>24182154</v>
      </c>
      <c r="C1347" s="38" t="s">
        <v>4146</v>
      </c>
      <c r="D1347" s="40" t="s">
        <v>4151</v>
      </c>
      <c r="E1347" s="31"/>
      <c r="F1347" s="31"/>
      <c r="G1347" s="31"/>
    </row>
    <row r="1348" spans="1:7">
      <c r="A1348" s="38" t="s">
        <v>922</v>
      </c>
      <c r="B1348" s="39">
        <v>10172867</v>
      </c>
      <c r="C1348" s="38" t="s">
        <v>717</v>
      </c>
      <c r="D1348" s="40" t="s">
        <v>4152</v>
      </c>
      <c r="E1348" s="31"/>
      <c r="F1348" s="31"/>
      <c r="G1348" s="31"/>
    </row>
    <row r="1349" spans="1:7">
      <c r="A1349" s="38" t="s">
        <v>4153</v>
      </c>
      <c r="B1349" s="39">
        <v>10058882</v>
      </c>
      <c r="C1349" s="38" t="s">
        <v>4154</v>
      </c>
      <c r="D1349" s="40" t="s">
        <v>4155</v>
      </c>
      <c r="E1349" s="31"/>
      <c r="F1349" s="31"/>
      <c r="G1349" s="31"/>
    </row>
    <row r="1350" spans="1:7">
      <c r="A1350" s="38" t="s">
        <v>4156</v>
      </c>
      <c r="B1350" s="39">
        <v>40122255</v>
      </c>
      <c r="C1350" s="40" t="s">
        <v>1695</v>
      </c>
      <c r="D1350" s="40" t="s">
        <v>4157</v>
      </c>
      <c r="E1350" s="31"/>
      <c r="F1350" s="31"/>
      <c r="G1350" s="31"/>
    </row>
    <row r="1351" spans="1:7">
      <c r="A1351" s="38" t="s">
        <v>4158</v>
      </c>
      <c r="B1351" s="39">
        <v>10206213</v>
      </c>
      <c r="C1351" s="40" t="s">
        <v>1695</v>
      </c>
      <c r="D1351" s="40" t="s">
        <v>4159</v>
      </c>
      <c r="E1351" s="31"/>
      <c r="F1351" s="31"/>
      <c r="G1351" s="31"/>
    </row>
    <row r="1352" spans="1:7">
      <c r="A1352" s="38" t="s">
        <v>4160</v>
      </c>
      <c r="B1352" s="39">
        <v>10164372</v>
      </c>
      <c r="C1352" s="40" t="s">
        <v>1695</v>
      </c>
      <c r="D1352" s="40" t="s">
        <v>4161</v>
      </c>
      <c r="E1352" s="31"/>
      <c r="F1352" s="31"/>
      <c r="G1352" s="31"/>
    </row>
    <row r="1353" spans="1:7">
      <c r="A1353" s="38" t="s">
        <v>4162</v>
      </c>
      <c r="B1353" s="39">
        <v>10052132</v>
      </c>
      <c r="C1353" s="40" t="s">
        <v>1695</v>
      </c>
      <c r="D1353" s="40" t="s">
        <v>4163</v>
      </c>
      <c r="E1353" s="31"/>
      <c r="F1353" s="31"/>
      <c r="G1353" s="31"/>
    </row>
    <row r="1354" spans="1:7">
      <c r="A1354" s="38" t="s">
        <v>4164</v>
      </c>
      <c r="B1354" s="39">
        <v>20511374</v>
      </c>
      <c r="C1354" s="40" t="s">
        <v>1695</v>
      </c>
      <c r="D1354" s="40" t="s">
        <v>4165</v>
      </c>
      <c r="E1354" s="31"/>
      <c r="F1354" s="31"/>
      <c r="G1354" s="31"/>
    </row>
    <row r="1355" spans="1:7">
      <c r="A1355" s="38" t="s">
        <v>127</v>
      </c>
      <c r="B1355" s="39">
        <v>10150062</v>
      </c>
      <c r="C1355" s="40" t="s">
        <v>1695</v>
      </c>
      <c r="D1355" s="40" t="s">
        <v>4166</v>
      </c>
      <c r="E1355" s="31"/>
      <c r="F1355" s="31"/>
      <c r="G1355" s="31"/>
    </row>
    <row r="1356" spans="1:7">
      <c r="A1356" s="38" t="s">
        <v>4167</v>
      </c>
      <c r="B1356" s="39">
        <v>10169589</v>
      </c>
      <c r="C1356" s="40" t="s">
        <v>1695</v>
      </c>
      <c r="D1356" s="40" t="s">
        <v>4168</v>
      </c>
      <c r="E1356" s="31"/>
      <c r="F1356" s="31"/>
      <c r="G1356" s="31"/>
    </row>
    <row r="1357" spans="1:7">
      <c r="A1357" s="38" t="s">
        <v>4169</v>
      </c>
      <c r="B1357" s="39">
        <v>23360237</v>
      </c>
      <c r="C1357" s="40" t="s">
        <v>1695</v>
      </c>
      <c r="D1357" s="40" t="s">
        <v>4170</v>
      </c>
      <c r="E1357" s="31"/>
      <c r="F1357" s="31"/>
      <c r="G1357" s="31"/>
    </row>
    <row r="1358" spans="1:7">
      <c r="A1358" s="38" t="s">
        <v>4171</v>
      </c>
      <c r="B1358" s="39">
        <v>40109762</v>
      </c>
      <c r="C1358" s="40" t="s">
        <v>1695</v>
      </c>
      <c r="D1358" s="40" t="s">
        <v>4172</v>
      </c>
      <c r="E1358" s="31"/>
      <c r="F1358" s="31"/>
      <c r="G1358" s="31"/>
    </row>
    <row r="1359" spans="1:7">
      <c r="A1359" s="38" t="s">
        <v>4173</v>
      </c>
      <c r="B1359" s="39">
        <v>10189421</v>
      </c>
      <c r="C1359" s="40" t="s">
        <v>1695</v>
      </c>
      <c r="D1359" s="40" t="s">
        <v>4174</v>
      </c>
      <c r="E1359" s="31"/>
      <c r="F1359" s="31"/>
      <c r="G1359" s="31"/>
    </row>
    <row r="1360" spans="1:7">
      <c r="A1360" s="38" t="s">
        <v>4175</v>
      </c>
      <c r="B1360" s="39">
        <v>20247677</v>
      </c>
      <c r="C1360" s="40" t="s">
        <v>1695</v>
      </c>
      <c r="D1360" s="40" t="s">
        <v>4176</v>
      </c>
      <c r="E1360" s="31"/>
      <c r="F1360" s="31"/>
      <c r="G1360" s="31"/>
    </row>
    <row r="1361" spans="1:7">
      <c r="A1361" s="38" t="s">
        <v>4177</v>
      </c>
      <c r="B1361" s="39">
        <v>26822029</v>
      </c>
      <c r="C1361" s="40" t="s">
        <v>1695</v>
      </c>
      <c r="D1361" s="40" t="s">
        <v>4178</v>
      </c>
      <c r="E1361" s="31"/>
      <c r="F1361" s="31"/>
      <c r="G1361" s="31"/>
    </row>
    <row r="1362" spans="1:7">
      <c r="A1362" s="38" t="s">
        <v>4179</v>
      </c>
      <c r="B1362" s="39">
        <v>10189420</v>
      </c>
      <c r="C1362" s="40" t="s">
        <v>1695</v>
      </c>
      <c r="D1362" s="40" t="s">
        <v>4180</v>
      </c>
      <c r="E1362" s="31"/>
      <c r="F1362" s="31"/>
      <c r="G1362" s="31"/>
    </row>
    <row r="1363" spans="1:7">
      <c r="A1363" s="38" t="s">
        <v>4181</v>
      </c>
      <c r="B1363" s="39">
        <v>10213453</v>
      </c>
      <c r="C1363" s="40" t="s">
        <v>1695</v>
      </c>
      <c r="D1363" s="40" t="s">
        <v>4182</v>
      </c>
      <c r="E1363" s="31"/>
      <c r="F1363" s="31"/>
      <c r="G1363" s="31"/>
    </row>
    <row r="1364" spans="1:7">
      <c r="A1364" s="38" t="s">
        <v>4183</v>
      </c>
      <c r="B1364" s="39">
        <v>23559386</v>
      </c>
      <c r="C1364" s="40" t="s">
        <v>1695</v>
      </c>
      <c r="D1364" s="40" t="s">
        <v>4184</v>
      </c>
      <c r="E1364" s="31"/>
      <c r="F1364" s="31"/>
      <c r="G1364" s="31"/>
    </row>
    <row r="1365" spans="1:7">
      <c r="A1365" s="38" t="s">
        <v>4185</v>
      </c>
      <c r="B1365" s="39">
        <v>23271862</v>
      </c>
      <c r="C1365" s="40" t="s">
        <v>1695</v>
      </c>
      <c r="D1365" s="40" t="s">
        <v>4186</v>
      </c>
      <c r="E1365" s="31"/>
      <c r="F1365" s="31"/>
      <c r="G1365" s="31"/>
    </row>
    <row r="1366" spans="1:7">
      <c r="A1366" s="38" t="s">
        <v>4187</v>
      </c>
      <c r="B1366" s="39">
        <v>10194095</v>
      </c>
      <c r="C1366" s="40" t="s">
        <v>1695</v>
      </c>
      <c r="D1366" s="40" t="s">
        <v>4188</v>
      </c>
      <c r="E1366" s="31"/>
      <c r="F1366" s="31"/>
      <c r="G1366" s="31"/>
    </row>
    <row r="1367" spans="1:7">
      <c r="A1367" s="38" t="s">
        <v>4189</v>
      </c>
      <c r="B1367" s="39">
        <v>10211451</v>
      </c>
      <c r="C1367" s="40" t="s">
        <v>621</v>
      </c>
      <c r="D1367" s="40" t="s">
        <v>4190</v>
      </c>
      <c r="E1367" s="31"/>
      <c r="F1367" s="31"/>
      <c r="G1367" s="31"/>
    </row>
    <row r="1368" spans="1:7">
      <c r="A1368" s="38" t="s">
        <v>4191</v>
      </c>
      <c r="B1368" s="39">
        <v>25833728</v>
      </c>
      <c r="C1368" s="40" t="s">
        <v>621</v>
      </c>
      <c r="D1368" s="40" t="s">
        <v>4192</v>
      </c>
      <c r="E1368" s="31"/>
      <c r="F1368" s="31"/>
      <c r="G1368" s="31"/>
    </row>
    <row r="1369" spans="1:7">
      <c r="A1369" s="38" t="s">
        <v>4193</v>
      </c>
      <c r="B1369" s="39">
        <v>10196219</v>
      </c>
      <c r="C1369" s="40" t="s">
        <v>621</v>
      </c>
      <c r="D1369" s="40" t="s">
        <v>4194</v>
      </c>
      <c r="E1369" s="31"/>
      <c r="F1369" s="31"/>
      <c r="G1369" s="31"/>
    </row>
    <row r="1370" spans="1:7">
      <c r="A1370" s="38" t="s">
        <v>1599</v>
      </c>
      <c r="B1370" s="39">
        <v>10150441</v>
      </c>
      <c r="C1370" s="40" t="s">
        <v>621</v>
      </c>
      <c r="D1370" s="40" t="s">
        <v>4195</v>
      </c>
      <c r="E1370" s="31"/>
      <c r="F1370" s="31"/>
      <c r="G1370" s="31"/>
    </row>
    <row r="1371" spans="1:7">
      <c r="A1371" s="38" t="s">
        <v>505</v>
      </c>
      <c r="B1371" s="39">
        <v>10201345</v>
      </c>
      <c r="C1371" s="40" t="s">
        <v>621</v>
      </c>
      <c r="D1371" s="40" t="s">
        <v>4196</v>
      </c>
      <c r="E1371" s="31"/>
      <c r="F1371" s="31"/>
      <c r="G1371" s="31"/>
    </row>
    <row r="1372" spans="1:7">
      <c r="A1372" s="38" t="s">
        <v>291</v>
      </c>
      <c r="B1372" s="39">
        <v>10178581</v>
      </c>
      <c r="C1372" s="40" t="s">
        <v>621</v>
      </c>
      <c r="D1372" s="40" t="s">
        <v>4197</v>
      </c>
      <c r="E1372" s="31"/>
      <c r="F1372" s="31"/>
      <c r="G1372" s="31"/>
    </row>
    <row r="1373" spans="1:7">
      <c r="A1373" s="38" t="s">
        <v>623</v>
      </c>
      <c r="B1373" s="39">
        <v>10178922</v>
      </c>
      <c r="C1373" s="40" t="s">
        <v>621</v>
      </c>
      <c r="D1373" s="40" t="s">
        <v>4198</v>
      </c>
      <c r="E1373" s="31"/>
      <c r="F1373" s="31"/>
      <c r="G1373" s="31"/>
    </row>
    <row r="1374" spans="1:7">
      <c r="A1374" s="38" t="s">
        <v>1046</v>
      </c>
      <c r="B1374" s="39">
        <v>10137056</v>
      </c>
      <c r="C1374" s="40" t="s">
        <v>621</v>
      </c>
      <c r="D1374" s="40" t="s">
        <v>4199</v>
      </c>
      <c r="E1374" s="31"/>
      <c r="F1374" s="31"/>
      <c r="G1374" s="31"/>
    </row>
    <row r="1375" spans="1:7">
      <c r="A1375" s="38" t="s">
        <v>1273</v>
      </c>
      <c r="B1375" s="39">
        <v>28057370</v>
      </c>
      <c r="C1375" s="40" t="s">
        <v>621</v>
      </c>
      <c r="D1375" s="40" t="s">
        <v>4200</v>
      </c>
      <c r="E1375" s="31"/>
      <c r="F1375" s="31"/>
      <c r="G1375" s="31"/>
    </row>
    <row r="1376" spans="1:7">
      <c r="A1376" s="38" t="s">
        <v>929</v>
      </c>
      <c r="B1376" s="39">
        <v>10168873</v>
      </c>
      <c r="C1376" s="40" t="s">
        <v>621</v>
      </c>
      <c r="D1376" s="40" t="s">
        <v>4201</v>
      </c>
      <c r="E1376" s="31"/>
      <c r="F1376" s="31"/>
      <c r="G1376" s="31"/>
    </row>
    <row r="1377" spans="1:7">
      <c r="A1377" s="38" t="s">
        <v>1597</v>
      </c>
      <c r="B1377" s="39">
        <v>10201294</v>
      </c>
      <c r="C1377" s="40" t="s">
        <v>621</v>
      </c>
      <c r="D1377" s="40" t="s">
        <v>4202</v>
      </c>
      <c r="E1377" s="31"/>
      <c r="F1377" s="31"/>
      <c r="G1377" s="31"/>
    </row>
    <row r="1378" spans="1:7">
      <c r="A1378" s="38" t="s">
        <v>712</v>
      </c>
      <c r="B1378" s="39">
        <v>20698768</v>
      </c>
      <c r="C1378" s="40" t="s">
        <v>621</v>
      </c>
      <c r="D1378" s="40" t="s">
        <v>4203</v>
      </c>
      <c r="E1378" s="31"/>
      <c r="F1378" s="31"/>
      <c r="G1378" s="31"/>
    </row>
    <row r="1379" spans="1:7">
      <c r="A1379" s="38" t="s">
        <v>4204</v>
      </c>
      <c r="B1379" s="39">
        <v>23377814</v>
      </c>
      <c r="C1379" s="40" t="s">
        <v>621</v>
      </c>
      <c r="D1379" s="40" t="s">
        <v>4205</v>
      </c>
      <c r="E1379" s="31"/>
      <c r="F1379" s="31"/>
      <c r="G1379" s="31"/>
    </row>
    <row r="1380" spans="1:7">
      <c r="A1380" s="38" t="s">
        <v>4206</v>
      </c>
      <c r="B1380" s="39">
        <v>21439707</v>
      </c>
      <c r="C1380" s="40" t="s">
        <v>621</v>
      </c>
      <c r="D1380" s="40" t="s">
        <v>4207</v>
      </c>
      <c r="E1380" s="31"/>
      <c r="F1380" s="31"/>
      <c r="G1380" s="31"/>
    </row>
    <row r="1381" spans="1:7">
      <c r="A1381" s="38" t="s">
        <v>4208</v>
      </c>
      <c r="B1381" s="39">
        <v>10181909</v>
      </c>
      <c r="C1381" s="40" t="s">
        <v>621</v>
      </c>
      <c r="D1381" s="40" t="s">
        <v>4209</v>
      </c>
      <c r="E1381" s="31"/>
      <c r="F1381" s="31"/>
      <c r="G1381" s="31"/>
    </row>
    <row r="1382" spans="1:7">
      <c r="A1382" s="38" t="s">
        <v>1274</v>
      </c>
      <c r="B1382" s="39" t="s">
        <v>4210</v>
      </c>
      <c r="C1382" s="40" t="s">
        <v>621</v>
      </c>
      <c r="D1382" s="28" t="s">
        <v>4211</v>
      </c>
      <c r="E1382" s="31"/>
      <c r="F1382" s="31"/>
      <c r="G1382" s="31"/>
    </row>
    <row r="1383" spans="1:7">
      <c r="A1383" s="38" t="s">
        <v>1600</v>
      </c>
      <c r="B1383" s="39" t="s">
        <v>4212</v>
      </c>
      <c r="C1383" s="40" t="s">
        <v>621</v>
      </c>
      <c r="D1383" s="40" t="s">
        <v>4213</v>
      </c>
      <c r="E1383" s="31"/>
      <c r="F1383" s="31"/>
      <c r="G1383" s="31"/>
    </row>
    <row r="1384" spans="1:7">
      <c r="A1384" s="38" t="s">
        <v>1466</v>
      </c>
      <c r="B1384" s="39">
        <v>20871044</v>
      </c>
      <c r="C1384" s="40" t="s">
        <v>998</v>
      </c>
      <c r="D1384" s="40" t="s">
        <v>4214</v>
      </c>
      <c r="E1384" s="31"/>
      <c r="F1384" s="31"/>
      <c r="G1384" s="31"/>
    </row>
    <row r="1385" spans="1:7">
      <c r="A1385" s="38" t="s">
        <v>4215</v>
      </c>
      <c r="B1385" s="39">
        <v>10211644</v>
      </c>
      <c r="C1385" s="40" t="s">
        <v>998</v>
      </c>
      <c r="D1385" s="40" t="s">
        <v>4216</v>
      </c>
      <c r="E1385" s="31"/>
      <c r="F1385" s="31"/>
      <c r="G1385" s="31"/>
    </row>
    <row r="1386" spans="1:7">
      <c r="A1386" s="38" t="s">
        <v>4217</v>
      </c>
      <c r="B1386" s="39">
        <v>10211645</v>
      </c>
      <c r="C1386" s="40" t="s">
        <v>998</v>
      </c>
      <c r="D1386" s="40" t="s">
        <v>4218</v>
      </c>
      <c r="E1386" s="31"/>
      <c r="F1386" s="31"/>
      <c r="G1386" s="31"/>
    </row>
    <row r="1387" spans="1:7">
      <c r="A1387" s="38" t="s">
        <v>4219</v>
      </c>
      <c r="B1387" s="39">
        <v>10116328</v>
      </c>
      <c r="C1387" s="40" t="s">
        <v>998</v>
      </c>
      <c r="D1387" s="40" t="s">
        <v>4220</v>
      </c>
      <c r="E1387" s="31"/>
      <c r="F1387" s="31"/>
      <c r="G1387" s="31"/>
    </row>
    <row r="1388" spans="1:7">
      <c r="A1388" s="38" t="s">
        <v>4221</v>
      </c>
      <c r="B1388" s="39">
        <v>10117521</v>
      </c>
      <c r="C1388" s="40" t="s">
        <v>998</v>
      </c>
      <c r="D1388" s="40" t="s">
        <v>4222</v>
      </c>
      <c r="E1388" s="31"/>
      <c r="F1388" s="31"/>
      <c r="G1388" s="31"/>
    </row>
    <row r="1389" spans="1:7">
      <c r="A1389" s="38" t="s">
        <v>4223</v>
      </c>
      <c r="B1389" s="39">
        <v>10123441</v>
      </c>
      <c r="C1389" s="40" t="s">
        <v>998</v>
      </c>
      <c r="D1389" s="40" t="s">
        <v>4224</v>
      </c>
      <c r="E1389" s="31"/>
      <c r="F1389" s="31"/>
      <c r="G1389" s="31"/>
    </row>
    <row r="1390" spans="1:7">
      <c r="A1390" s="38" t="s">
        <v>4225</v>
      </c>
      <c r="B1390" s="39">
        <v>20631027</v>
      </c>
      <c r="C1390" s="40" t="s">
        <v>998</v>
      </c>
      <c r="D1390" s="40" t="s">
        <v>4226</v>
      </c>
      <c r="E1390" s="31"/>
      <c r="F1390" s="31"/>
      <c r="G1390" s="31"/>
    </row>
    <row r="1391" spans="1:7">
      <c r="A1391" s="38" t="s">
        <v>996</v>
      </c>
      <c r="B1391" s="39">
        <v>10127323</v>
      </c>
      <c r="C1391" s="40" t="s">
        <v>998</v>
      </c>
      <c r="D1391" s="40" t="s">
        <v>4227</v>
      </c>
      <c r="E1391" s="31"/>
      <c r="F1391" s="31"/>
      <c r="G1391" s="31"/>
    </row>
    <row r="1392" spans="1:7">
      <c r="A1392" s="38" t="s">
        <v>4228</v>
      </c>
      <c r="B1392" s="39">
        <v>20331503</v>
      </c>
      <c r="C1392" s="40" t="s">
        <v>998</v>
      </c>
      <c r="D1392" s="40" t="s">
        <v>4229</v>
      </c>
      <c r="E1392" s="31"/>
      <c r="F1392" s="31"/>
      <c r="G1392" s="31"/>
    </row>
    <row r="1393" spans="1:7">
      <c r="A1393" s="38" t="s">
        <v>4230</v>
      </c>
      <c r="B1393" s="39">
        <v>26735185</v>
      </c>
      <c r="C1393" s="40" t="s">
        <v>998</v>
      </c>
      <c r="D1393" s="40" t="s">
        <v>4231</v>
      </c>
      <c r="E1393" s="31"/>
      <c r="F1393" s="31"/>
      <c r="G1393" s="31"/>
    </row>
    <row r="1394" spans="1:7">
      <c r="A1394" s="38" t="s">
        <v>1464</v>
      </c>
      <c r="B1394" s="39">
        <v>10133141</v>
      </c>
      <c r="C1394" s="40" t="s">
        <v>998</v>
      </c>
      <c r="D1394" s="40" t="s">
        <v>4232</v>
      </c>
      <c r="E1394" s="31"/>
      <c r="F1394" s="31"/>
      <c r="G1394" s="31"/>
    </row>
    <row r="1395" spans="1:7">
      <c r="A1395" s="38" t="s">
        <v>4233</v>
      </c>
      <c r="B1395" s="39">
        <v>10136518</v>
      </c>
      <c r="C1395" s="40" t="s">
        <v>998</v>
      </c>
      <c r="D1395" s="40" t="s">
        <v>4234</v>
      </c>
      <c r="E1395" s="31"/>
      <c r="F1395" s="31"/>
      <c r="G1395" s="31"/>
    </row>
    <row r="1396" spans="1:7">
      <c r="A1396" s="38" t="s">
        <v>4235</v>
      </c>
      <c r="B1396" s="39">
        <v>10136887</v>
      </c>
      <c r="C1396" s="40" t="s">
        <v>998</v>
      </c>
      <c r="D1396" s="40" t="s">
        <v>4236</v>
      </c>
      <c r="E1396" s="31"/>
      <c r="F1396" s="31"/>
      <c r="G1396" s="31"/>
    </row>
    <row r="1397" spans="1:7">
      <c r="A1397" s="38" t="s">
        <v>4237</v>
      </c>
      <c r="B1397" s="39">
        <v>10136899</v>
      </c>
      <c r="C1397" s="40" t="s">
        <v>998</v>
      </c>
      <c r="D1397" s="40" t="s">
        <v>4238</v>
      </c>
      <c r="E1397" s="31"/>
      <c r="F1397" s="31"/>
      <c r="G1397" s="31"/>
    </row>
    <row r="1398" spans="1:7">
      <c r="A1398" s="38" t="s">
        <v>4239</v>
      </c>
      <c r="B1398" s="39">
        <v>20633526</v>
      </c>
      <c r="C1398" s="40" t="s">
        <v>998</v>
      </c>
      <c r="D1398" s="40" t="s">
        <v>4240</v>
      </c>
      <c r="E1398" s="31"/>
      <c r="F1398" s="31"/>
      <c r="G1398" s="31"/>
    </row>
    <row r="1399" spans="1:7">
      <c r="A1399" s="38" t="s">
        <v>4241</v>
      </c>
      <c r="B1399" s="39">
        <v>10174190</v>
      </c>
      <c r="C1399" s="40" t="s">
        <v>998</v>
      </c>
      <c r="D1399" s="40" t="s">
        <v>4242</v>
      </c>
      <c r="E1399" s="31"/>
      <c r="F1399" s="31"/>
      <c r="G1399" s="31"/>
    </row>
    <row r="1400" spans="1:7">
      <c r="A1400" s="38" t="s">
        <v>4243</v>
      </c>
      <c r="B1400" s="39">
        <v>10194509</v>
      </c>
      <c r="C1400" s="40" t="s">
        <v>998</v>
      </c>
      <c r="D1400" s="40" t="s">
        <v>4244</v>
      </c>
      <c r="E1400" s="31"/>
      <c r="F1400" s="31"/>
      <c r="G1400" s="31"/>
    </row>
    <row r="1401" spans="1:7">
      <c r="A1401" s="38" t="s">
        <v>4245</v>
      </c>
      <c r="B1401" s="39">
        <v>10200503</v>
      </c>
      <c r="C1401" s="40" t="s">
        <v>998</v>
      </c>
      <c r="D1401" s="40" t="s">
        <v>4246</v>
      </c>
      <c r="E1401" s="31"/>
      <c r="F1401" s="31"/>
      <c r="G1401" s="31"/>
    </row>
    <row r="1402" spans="1:7">
      <c r="A1402" s="38" t="s">
        <v>4247</v>
      </c>
      <c r="B1402" s="39">
        <v>10206278</v>
      </c>
      <c r="C1402" s="40" t="s">
        <v>998</v>
      </c>
      <c r="D1402" s="40" t="s">
        <v>4248</v>
      </c>
      <c r="E1402" s="31"/>
      <c r="F1402" s="31"/>
      <c r="G1402" s="31"/>
    </row>
    <row r="1403" spans="1:7">
      <c r="A1403" s="38" t="s">
        <v>4249</v>
      </c>
      <c r="B1403" s="39">
        <v>20355771</v>
      </c>
      <c r="C1403" s="40" t="s">
        <v>998</v>
      </c>
      <c r="D1403" s="40" t="s">
        <v>4250</v>
      </c>
      <c r="E1403" s="31"/>
      <c r="F1403" s="31"/>
      <c r="G1403" s="31"/>
    </row>
    <row r="1404" spans="1:7">
      <c r="A1404" s="38" t="s">
        <v>4251</v>
      </c>
      <c r="B1404" s="39">
        <v>20772836</v>
      </c>
      <c r="C1404" s="40" t="s">
        <v>998</v>
      </c>
      <c r="D1404" s="40" t="s">
        <v>4252</v>
      </c>
      <c r="E1404" s="31"/>
      <c r="F1404" s="31"/>
      <c r="G1404" s="31"/>
    </row>
    <row r="1405" spans="1:7">
      <c r="A1405" s="38" t="s">
        <v>4253</v>
      </c>
      <c r="B1405" s="39">
        <v>10116238</v>
      </c>
      <c r="C1405" s="40" t="s">
        <v>998</v>
      </c>
      <c r="D1405" s="40" t="s">
        <v>4254</v>
      </c>
      <c r="E1405" s="31"/>
      <c r="F1405" s="31"/>
      <c r="G1405" s="31"/>
    </row>
    <row r="1406" spans="1:7">
      <c r="A1406" s="38" t="s">
        <v>4255</v>
      </c>
      <c r="B1406" s="39">
        <v>22214660</v>
      </c>
      <c r="C1406" s="40" t="s">
        <v>998</v>
      </c>
      <c r="D1406" s="40" t="s">
        <v>4256</v>
      </c>
      <c r="E1406" s="31"/>
      <c r="F1406" s="31"/>
      <c r="G1406" s="31"/>
    </row>
    <row r="1407" spans="1:7">
      <c r="A1407" s="38" t="s">
        <v>1463</v>
      </c>
      <c r="B1407" s="39">
        <v>20338427</v>
      </c>
      <c r="C1407" s="40" t="s">
        <v>998</v>
      </c>
      <c r="D1407" s="40" t="s">
        <v>4257</v>
      </c>
      <c r="E1407" s="31"/>
      <c r="F1407" s="31"/>
      <c r="G1407" s="31"/>
    </row>
    <row r="1408" spans="1:7">
      <c r="A1408" s="38" t="s">
        <v>4258</v>
      </c>
      <c r="B1408" s="39">
        <v>22543478</v>
      </c>
      <c r="C1408" s="40" t="s">
        <v>998</v>
      </c>
      <c r="D1408" s="40" t="s">
        <v>4259</v>
      </c>
      <c r="E1408" s="31"/>
      <c r="F1408" s="31"/>
      <c r="G1408" s="31"/>
    </row>
    <row r="1409" spans="1:7">
      <c r="A1409" s="38" t="s">
        <v>1467</v>
      </c>
      <c r="B1409" s="39">
        <v>10189469</v>
      </c>
      <c r="C1409" s="40" t="s">
        <v>998</v>
      </c>
      <c r="D1409" s="40" t="s">
        <v>4260</v>
      </c>
      <c r="E1409" s="31"/>
      <c r="F1409" s="31"/>
      <c r="G1409" s="31"/>
    </row>
    <row r="1410" spans="1:7">
      <c r="A1410" s="38" t="s">
        <v>4261</v>
      </c>
      <c r="B1410" s="39">
        <v>10173223</v>
      </c>
      <c r="C1410" s="40" t="s">
        <v>998</v>
      </c>
      <c r="D1410" s="40" t="s">
        <v>4262</v>
      </c>
      <c r="E1410" s="31"/>
      <c r="F1410" s="31"/>
      <c r="G1410" s="31"/>
    </row>
    <row r="1411" spans="1:7">
      <c r="A1411" s="38" t="s">
        <v>4263</v>
      </c>
      <c r="B1411" s="39">
        <v>10196225</v>
      </c>
      <c r="C1411" s="40" t="s">
        <v>998</v>
      </c>
      <c r="D1411" s="40" t="s">
        <v>4264</v>
      </c>
      <c r="E1411" s="31"/>
      <c r="F1411" s="31"/>
      <c r="G1411" s="31"/>
    </row>
    <row r="1412" spans="1:7">
      <c r="A1412" s="38" t="s">
        <v>1501</v>
      </c>
      <c r="B1412" s="39">
        <v>10145688</v>
      </c>
      <c r="C1412" s="40" t="s">
        <v>998</v>
      </c>
      <c r="D1412" s="40" t="s">
        <v>4265</v>
      </c>
      <c r="E1412" s="31"/>
      <c r="F1412" s="31"/>
      <c r="G1412" s="31"/>
    </row>
    <row r="1413" spans="1:7">
      <c r="A1413" s="38" t="s">
        <v>4266</v>
      </c>
      <c r="B1413" s="39">
        <v>10132683</v>
      </c>
      <c r="C1413" s="40" t="s">
        <v>998</v>
      </c>
      <c r="D1413" s="40" t="s">
        <v>4267</v>
      </c>
      <c r="E1413" s="31"/>
      <c r="F1413" s="31"/>
      <c r="G1413" s="31"/>
    </row>
    <row r="1414" spans="1:7">
      <c r="A1414" s="38" t="s">
        <v>4268</v>
      </c>
      <c r="B1414" s="39">
        <v>10137310</v>
      </c>
      <c r="C1414" s="40" t="s">
        <v>998</v>
      </c>
      <c r="D1414" s="40" t="s">
        <v>4269</v>
      </c>
      <c r="E1414" s="31"/>
      <c r="F1414" s="31"/>
      <c r="G1414" s="31"/>
    </row>
    <row r="1415" spans="1:7">
      <c r="A1415" s="38" t="s">
        <v>4270</v>
      </c>
      <c r="B1415" s="39">
        <v>29797173</v>
      </c>
      <c r="C1415" s="40" t="s">
        <v>998</v>
      </c>
      <c r="D1415" s="40" t="s">
        <v>4271</v>
      </c>
      <c r="E1415" s="31"/>
      <c r="F1415" s="31"/>
      <c r="G1415" s="31"/>
    </row>
    <row r="1416" spans="1:7">
      <c r="A1416" s="38" t="s">
        <v>4272</v>
      </c>
      <c r="B1416" s="39">
        <v>29259988</v>
      </c>
      <c r="C1416" s="40" t="s">
        <v>998</v>
      </c>
      <c r="D1416" s="40" t="s">
        <v>4273</v>
      </c>
      <c r="E1416" s="31"/>
      <c r="F1416" s="31"/>
      <c r="G1416" s="31"/>
    </row>
    <row r="1417" spans="1:7">
      <c r="A1417" s="38" t="s">
        <v>4274</v>
      </c>
      <c r="B1417" s="39">
        <v>23625982</v>
      </c>
      <c r="C1417" s="40" t="s">
        <v>998</v>
      </c>
      <c r="D1417" s="40" t="s">
        <v>4275</v>
      </c>
      <c r="E1417" s="31"/>
      <c r="F1417" s="31"/>
      <c r="G1417" s="31"/>
    </row>
    <row r="1418" spans="1:7">
      <c r="A1418" s="38" t="s">
        <v>4276</v>
      </c>
      <c r="B1418" s="39">
        <v>24098625</v>
      </c>
      <c r="C1418" s="40" t="s">
        <v>998</v>
      </c>
      <c r="D1418" s="40" t="s">
        <v>4277</v>
      </c>
      <c r="E1418" s="31"/>
      <c r="F1418" s="31"/>
      <c r="G1418" s="31"/>
    </row>
    <row r="1419" spans="1:7">
      <c r="A1419" s="38" t="s">
        <v>4278</v>
      </c>
      <c r="B1419" s="39">
        <v>23901750</v>
      </c>
      <c r="C1419" s="40" t="s">
        <v>998</v>
      </c>
      <c r="D1419" s="40" t="s">
        <v>4279</v>
      </c>
      <c r="E1419" s="31"/>
      <c r="F1419" s="31"/>
      <c r="G1419" s="31"/>
    </row>
    <row r="1420" spans="1:7">
      <c r="A1420" s="38" t="s">
        <v>4280</v>
      </c>
      <c r="B1420" s="39">
        <v>10183863</v>
      </c>
      <c r="C1420" s="40" t="s">
        <v>998</v>
      </c>
      <c r="D1420" s="40" t="s">
        <v>4281</v>
      </c>
      <c r="E1420" s="31"/>
      <c r="F1420" s="31"/>
      <c r="G1420" s="31"/>
    </row>
    <row r="1421" spans="1:7">
      <c r="A1421" s="38" t="s">
        <v>4282</v>
      </c>
      <c r="B1421" s="39">
        <v>27266294</v>
      </c>
      <c r="C1421" s="40" t="s">
        <v>998</v>
      </c>
      <c r="D1421" s="40" t="s">
        <v>4283</v>
      </c>
      <c r="E1421" s="31"/>
      <c r="F1421" s="31"/>
      <c r="G1421" s="31"/>
    </row>
    <row r="1422" spans="1:7">
      <c r="A1422" s="38" t="s">
        <v>4284</v>
      </c>
      <c r="B1422" s="39">
        <v>10188761</v>
      </c>
      <c r="C1422" s="40" t="s">
        <v>998</v>
      </c>
      <c r="D1422" s="40" t="s">
        <v>4285</v>
      </c>
      <c r="E1422" s="31"/>
      <c r="F1422" s="31"/>
      <c r="G1422" s="31"/>
    </row>
    <row r="1423" spans="1:7">
      <c r="A1423" s="38" t="s">
        <v>4286</v>
      </c>
      <c r="B1423" s="39">
        <v>10188804</v>
      </c>
      <c r="C1423" s="40" t="s">
        <v>998</v>
      </c>
      <c r="D1423" s="40" t="s">
        <v>4287</v>
      </c>
      <c r="E1423" s="31"/>
      <c r="F1423" s="31"/>
      <c r="G1423" s="31"/>
    </row>
    <row r="1424" spans="1:7">
      <c r="A1424" s="38" t="s">
        <v>4288</v>
      </c>
      <c r="B1424" s="39">
        <v>10194954</v>
      </c>
      <c r="C1424" s="40" t="s">
        <v>998</v>
      </c>
      <c r="D1424" s="40" t="s">
        <v>4289</v>
      </c>
      <c r="E1424" s="31"/>
      <c r="F1424" s="31"/>
      <c r="G1424" s="31"/>
    </row>
    <row r="1425" spans="1:7">
      <c r="A1425" s="38" t="s">
        <v>4290</v>
      </c>
      <c r="B1425" s="39">
        <v>10202327</v>
      </c>
      <c r="C1425" s="40" t="s">
        <v>998</v>
      </c>
      <c r="D1425" s="40" t="s">
        <v>4291</v>
      </c>
      <c r="E1425" s="31"/>
      <c r="F1425" s="31"/>
      <c r="G1425" s="31"/>
    </row>
    <row r="1426" spans="1:7">
      <c r="A1426" s="38" t="s">
        <v>4292</v>
      </c>
      <c r="B1426" s="39">
        <v>10188736</v>
      </c>
      <c r="C1426" s="40" t="s">
        <v>998</v>
      </c>
      <c r="D1426" s="40" t="s">
        <v>4293</v>
      </c>
      <c r="E1426" s="31"/>
      <c r="F1426" s="31"/>
      <c r="G1426" s="31"/>
    </row>
    <row r="1427" spans="1:7">
      <c r="A1427" s="38" t="s">
        <v>1750</v>
      </c>
      <c r="B1427" s="39">
        <v>21387235</v>
      </c>
      <c r="C1427" s="40" t="s">
        <v>4294</v>
      </c>
      <c r="D1427" s="40" t="s">
        <v>4295</v>
      </c>
      <c r="E1427" s="31"/>
      <c r="F1427" s="31"/>
      <c r="G1427" s="31"/>
    </row>
    <row r="1428" spans="1:7">
      <c r="A1428" s="38" t="s">
        <v>63</v>
      </c>
      <c r="B1428" s="39">
        <v>10119903</v>
      </c>
      <c r="C1428" s="40" t="s">
        <v>60</v>
      </c>
      <c r="D1428" s="40" t="s">
        <v>4296</v>
      </c>
      <c r="E1428" s="31"/>
      <c r="F1428" s="31"/>
      <c r="G1428" s="31"/>
    </row>
    <row r="1429" spans="1:7">
      <c r="A1429" s="38" t="s">
        <v>136</v>
      </c>
      <c r="B1429" s="39">
        <v>22713934</v>
      </c>
      <c r="C1429" s="40" t="s">
        <v>60</v>
      </c>
      <c r="D1429" s="40" t="s">
        <v>4297</v>
      </c>
      <c r="E1429" s="31"/>
      <c r="F1429" s="31"/>
      <c r="G1429" s="31"/>
    </row>
    <row r="1430" spans="1:7">
      <c r="A1430" s="38" t="s">
        <v>133</v>
      </c>
      <c r="B1430" s="39">
        <v>10094454</v>
      </c>
      <c r="C1430" s="40" t="s">
        <v>60</v>
      </c>
      <c r="D1430" s="40" t="s">
        <v>4298</v>
      </c>
      <c r="E1430" s="31"/>
      <c r="F1430" s="31"/>
      <c r="G1430" s="31"/>
    </row>
    <row r="1431" spans="1:7">
      <c r="A1431" s="38" t="s">
        <v>4299</v>
      </c>
      <c r="B1431" s="39">
        <v>21789139</v>
      </c>
      <c r="C1431" s="40" t="s">
        <v>60</v>
      </c>
      <c r="D1431" s="40" t="s">
        <v>4300</v>
      </c>
      <c r="E1431" s="31"/>
      <c r="F1431" s="31"/>
      <c r="G1431" s="31"/>
    </row>
    <row r="1432" spans="1:7">
      <c r="A1432" s="38" t="s">
        <v>202</v>
      </c>
      <c r="B1432" s="39">
        <v>10083759</v>
      </c>
      <c r="C1432" s="40" t="s">
        <v>60</v>
      </c>
      <c r="D1432" s="40" t="s">
        <v>4301</v>
      </c>
      <c r="E1432" s="31"/>
      <c r="F1432" s="31"/>
      <c r="G1432" s="31"/>
    </row>
    <row r="1433" spans="1:7">
      <c r="A1433" s="38" t="s">
        <v>4302</v>
      </c>
      <c r="B1433" s="39">
        <v>20403032</v>
      </c>
      <c r="C1433" s="40" t="s">
        <v>60</v>
      </c>
      <c r="D1433" s="40" t="s">
        <v>4303</v>
      </c>
      <c r="E1433" s="31"/>
      <c r="F1433" s="31"/>
      <c r="G1433" s="31"/>
    </row>
    <row r="1434" spans="1:7">
      <c r="A1434" s="38" t="s">
        <v>4304</v>
      </c>
      <c r="B1434" s="39">
        <v>10158920</v>
      </c>
      <c r="C1434" s="40" t="s">
        <v>60</v>
      </c>
      <c r="D1434" s="40" t="s">
        <v>4305</v>
      </c>
      <c r="E1434" s="31"/>
      <c r="F1434" s="31"/>
      <c r="G1434" s="31"/>
    </row>
    <row r="1435" spans="1:7">
      <c r="A1435" s="38" t="s">
        <v>4306</v>
      </c>
      <c r="B1435" s="39">
        <v>22520184</v>
      </c>
      <c r="C1435" s="40" t="s">
        <v>60</v>
      </c>
      <c r="D1435" s="40" t="s">
        <v>4307</v>
      </c>
      <c r="E1435" s="31"/>
      <c r="F1435" s="31"/>
      <c r="G1435" s="31"/>
    </row>
    <row r="1436" spans="1:7">
      <c r="A1436" s="38" t="s">
        <v>4308</v>
      </c>
      <c r="B1436" s="39">
        <v>23257428</v>
      </c>
      <c r="C1436" s="40" t="s">
        <v>60</v>
      </c>
      <c r="D1436" s="40" t="s">
        <v>4309</v>
      </c>
      <c r="E1436" s="31"/>
      <c r="F1436" s="31"/>
      <c r="G1436" s="31"/>
    </row>
    <row r="1437" spans="1:7">
      <c r="A1437" s="38" t="s">
        <v>4310</v>
      </c>
      <c r="B1437" s="39">
        <v>25875579</v>
      </c>
      <c r="C1437" s="40" t="s">
        <v>60</v>
      </c>
      <c r="D1437" s="40" t="s">
        <v>4311</v>
      </c>
      <c r="E1437" s="31"/>
      <c r="F1437" s="31"/>
      <c r="G1437" s="31"/>
    </row>
    <row r="1438" spans="1:7">
      <c r="A1438" s="38" t="s">
        <v>4312</v>
      </c>
      <c r="B1438" s="39">
        <v>10184398</v>
      </c>
      <c r="C1438" s="40" t="s">
        <v>60</v>
      </c>
      <c r="D1438" s="40" t="s">
        <v>4313</v>
      </c>
      <c r="E1438" s="31"/>
      <c r="F1438" s="31"/>
      <c r="G1438" s="31"/>
    </row>
    <row r="1439" spans="1:7">
      <c r="A1439" s="38" t="s">
        <v>4314</v>
      </c>
      <c r="B1439" s="39">
        <v>29267018</v>
      </c>
      <c r="C1439" s="40" t="s">
        <v>60</v>
      </c>
      <c r="D1439" s="40" t="s">
        <v>4315</v>
      </c>
      <c r="E1439" s="31"/>
      <c r="F1439" s="31"/>
      <c r="G1439" s="31"/>
    </row>
    <row r="1440" spans="1:7">
      <c r="A1440" s="38" t="s">
        <v>4316</v>
      </c>
      <c r="B1440" s="39">
        <v>10200389</v>
      </c>
      <c r="C1440" s="40" t="s">
        <v>60</v>
      </c>
      <c r="D1440" s="40" t="s">
        <v>4317</v>
      </c>
      <c r="E1440" s="31"/>
      <c r="F1440" s="31"/>
      <c r="G1440" s="31"/>
    </row>
    <row r="1441" spans="1:7">
      <c r="A1441" s="38" t="s">
        <v>4318</v>
      </c>
      <c r="B1441" s="39">
        <v>10200391</v>
      </c>
      <c r="C1441" s="40" t="s">
        <v>60</v>
      </c>
      <c r="D1441" s="40" t="s">
        <v>4319</v>
      </c>
      <c r="E1441" s="31"/>
      <c r="F1441" s="31"/>
      <c r="G1441" s="31"/>
    </row>
    <row r="1442" spans="1:7">
      <c r="A1442" s="38" t="s">
        <v>199</v>
      </c>
      <c r="B1442" s="39">
        <v>10173656</v>
      </c>
      <c r="C1442" s="40" t="s">
        <v>60</v>
      </c>
      <c r="D1442" s="40" t="s">
        <v>4320</v>
      </c>
      <c r="E1442" s="31"/>
      <c r="F1442" s="31"/>
      <c r="G1442" s="31"/>
    </row>
    <row r="1443" spans="1:7">
      <c r="A1443" s="38" t="s">
        <v>299</v>
      </c>
      <c r="B1443" s="39">
        <v>22217783</v>
      </c>
      <c r="C1443" s="40" t="s">
        <v>60</v>
      </c>
      <c r="D1443" s="40" t="s">
        <v>4321</v>
      </c>
      <c r="E1443" s="31"/>
      <c r="F1443" s="31"/>
      <c r="G1443" s="31"/>
    </row>
    <row r="1444" spans="1:7">
      <c r="A1444" s="38" t="s">
        <v>416</v>
      </c>
      <c r="B1444" s="39" t="s">
        <v>2367</v>
      </c>
      <c r="C1444" s="40" t="s">
        <v>60</v>
      </c>
      <c r="D1444" s="40" t="s">
        <v>4322</v>
      </c>
      <c r="E1444" s="31"/>
      <c r="F1444" s="31"/>
      <c r="G1444" s="31"/>
    </row>
    <row r="1445" spans="1:7">
      <c r="A1445" s="38" t="s">
        <v>4323</v>
      </c>
      <c r="B1445" s="39">
        <v>27362366</v>
      </c>
      <c r="C1445" s="40" t="s">
        <v>60</v>
      </c>
      <c r="D1445" s="40" t="s">
        <v>4324</v>
      </c>
      <c r="E1445" s="31"/>
      <c r="F1445" s="31"/>
      <c r="G1445" s="31"/>
    </row>
    <row r="1446" spans="1:7">
      <c r="A1446" s="38" t="s">
        <v>4325</v>
      </c>
      <c r="B1446" s="39">
        <v>10189167</v>
      </c>
      <c r="C1446" s="40" t="s">
        <v>60</v>
      </c>
      <c r="D1446" s="40" t="s">
        <v>4326</v>
      </c>
      <c r="E1446" s="31"/>
      <c r="F1446" s="31"/>
      <c r="G1446" s="31"/>
    </row>
    <row r="1447" spans="1:7">
      <c r="A1447" s="38" t="s">
        <v>4327</v>
      </c>
      <c r="B1447" s="39">
        <v>10178771</v>
      </c>
      <c r="C1447" s="40" t="s">
        <v>60</v>
      </c>
      <c r="D1447" s="40" t="s">
        <v>4328</v>
      </c>
      <c r="E1447" s="31"/>
      <c r="F1447" s="31"/>
      <c r="G1447" s="31"/>
    </row>
    <row r="1448" spans="1:7">
      <c r="A1448" s="38" t="s">
        <v>176</v>
      </c>
      <c r="B1448" s="39">
        <v>22167468</v>
      </c>
      <c r="C1448" s="40" t="s">
        <v>60</v>
      </c>
      <c r="D1448" s="40" t="s">
        <v>4329</v>
      </c>
      <c r="E1448" s="31"/>
      <c r="F1448" s="31"/>
      <c r="G1448" s="31"/>
    </row>
    <row r="1449" spans="1:7">
      <c r="A1449" s="38" t="s">
        <v>88</v>
      </c>
      <c r="B1449" s="39">
        <v>23921905</v>
      </c>
      <c r="C1449" s="40" t="s">
        <v>60</v>
      </c>
      <c r="D1449" s="40" t="s">
        <v>4330</v>
      </c>
      <c r="E1449" s="31"/>
      <c r="F1449" s="31"/>
      <c r="G1449" s="31"/>
    </row>
    <row r="1450" spans="1:7">
      <c r="A1450" s="38" t="s">
        <v>4331</v>
      </c>
      <c r="B1450" s="39">
        <v>10140722</v>
      </c>
      <c r="C1450" s="40" t="s">
        <v>60</v>
      </c>
      <c r="D1450" s="40" t="s">
        <v>4332</v>
      </c>
      <c r="E1450" s="31"/>
      <c r="F1450" s="31"/>
      <c r="G1450" s="31"/>
    </row>
    <row r="1451" spans="1:7">
      <c r="A1451" s="38" t="s">
        <v>282</v>
      </c>
      <c r="B1451" s="39">
        <v>10190813</v>
      </c>
      <c r="C1451" s="40" t="s">
        <v>60</v>
      </c>
      <c r="D1451" s="40" t="s">
        <v>4333</v>
      </c>
      <c r="E1451" s="31"/>
      <c r="F1451" s="31"/>
      <c r="G1451" s="31"/>
    </row>
    <row r="1452" spans="1:7">
      <c r="A1452" s="38" t="s">
        <v>4334</v>
      </c>
      <c r="B1452" s="39">
        <v>21846388</v>
      </c>
      <c r="C1452" s="40" t="s">
        <v>60</v>
      </c>
      <c r="D1452" s="40" t="s">
        <v>4335</v>
      </c>
      <c r="E1452" s="31"/>
      <c r="F1452" s="31"/>
      <c r="G1452" s="31"/>
    </row>
    <row r="1453" spans="1:7">
      <c r="A1453" s="38" t="s">
        <v>4336</v>
      </c>
      <c r="B1453" s="39">
        <v>20472611</v>
      </c>
      <c r="C1453" s="40" t="s">
        <v>60</v>
      </c>
      <c r="D1453" s="40" t="s">
        <v>4337</v>
      </c>
      <c r="E1453" s="31"/>
      <c r="F1453" s="31"/>
      <c r="G1453" s="31"/>
    </row>
    <row r="1454" spans="1:7">
      <c r="A1454" s="38" t="s">
        <v>4338</v>
      </c>
      <c r="B1454" s="39">
        <v>10189419</v>
      </c>
      <c r="C1454" s="40" t="s">
        <v>60</v>
      </c>
      <c r="D1454" s="40" t="s">
        <v>4339</v>
      </c>
      <c r="E1454" s="31"/>
      <c r="F1454" s="31"/>
      <c r="G1454" s="31"/>
    </row>
    <row r="1455" spans="1:7">
      <c r="A1455" s="38" t="s">
        <v>4340</v>
      </c>
      <c r="B1455" s="39">
        <v>10119667</v>
      </c>
      <c r="C1455" s="40" t="s">
        <v>60</v>
      </c>
      <c r="D1455" s="40" t="s">
        <v>4341</v>
      </c>
      <c r="E1455" s="31"/>
      <c r="F1455" s="31"/>
      <c r="G1455" s="31"/>
    </row>
    <row r="1456" spans="1:7">
      <c r="A1456" s="38" t="s">
        <v>4342</v>
      </c>
      <c r="B1456" s="39">
        <v>25609526</v>
      </c>
      <c r="C1456" s="40" t="s">
        <v>60</v>
      </c>
      <c r="D1456" s="40" t="s">
        <v>4343</v>
      </c>
      <c r="E1456" s="31"/>
      <c r="F1456" s="31"/>
      <c r="G1456" s="31"/>
    </row>
    <row r="1457" spans="1:7">
      <c r="A1457" s="38" t="s">
        <v>90</v>
      </c>
      <c r="B1457" s="39">
        <v>10058947</v>
      </c>
      <c r="C1457" s="40" t="s">
        <v>60</v>
      </c>
      <c r="D1457" s="40" t="s">
        <v>4344</v>
      </c>
      <c r="E1457" s="31"/>
      <c r="F1457" s="31"/>
      <c r="G1457" s="31"/>
    </row>
    <row r="1458" spans="1:7">
      <c r="A1458" s="38" t="s">
        <v>175</v>
      </c>
      <c r="B1458" s="39">
        <v>10030708</v>
      </c>
      <c r="C1458" s="40" t="s">
        <v>60</v>
      </c>
      <c r="D1458" s="40" t="s">
        <v>4345</v>
      </c>
      <c r="E1458" s="31"/>
      <c r="F1458" s="31"/>
      <c r="G1458" s="31"/>
    </row>
    <row r="1459" spans="1:7">
      <c r="A1459" s="38" t="s">
        <v>4346</v>
      </c>
      <c r="B1459" s="39">
        <v>10200392</v>
      </c>
      <c r="C1459" s="40" t="s">
        <v>60</v>
      </c>
      <c r="D1459" s="40" t="s">
        <v>4347</v>
      </c>
      <c r="E1459" s="31"/>
      <c r="F1459" s="31"/>
      <c r="G1459" s="31"/>
    </row>
    <row r="1460" spans="1:7">
      <c r="A1460" s="38" t="s">
        <v>4348</v>
      </c>
      <c r="B1460" s="39">
        <v>10200369</v>
      </c>
      <c r="C1460" s="40" t="s">
        <v>60</v>
      </c>
      <c r="D1460" s="40" t="s">
        <v>4349</v>
      </c>
      <c r="E1460" s="31"/>
      <c r="F1460" s="31"/>
      <c r="G1460" s="31"/>
    </row>
    <row r="1461" spans="1:7">
      <c r="A1461" s="38" t="s">
        <v>200</v>
      </c>
      <c r="B1461" s="39">
        <v>10164374</v>
      </c>
      <c r="C1461" s="40" t="s">
        <v>60</v>
      </c>
      <c r="D1461" s="40" t="s">
        <v>4350</v>
      </c>
      <c r="E1461" s="31"/>
      <c r="F1461" s="31"/>
      <c r="G1461" s="31"/>
    </row>
    <row r="1462" spans="1:7">
      <c r="A1462" s="38" t="s">
        <v>566</v>
      </c>
      <c r="B1462" s="39">
        <v>10164377</v>
      </c>
      <c r="C1462" s="40" t="s">
        <v>60</v>
      </c>
      <c r="D1462" s="40" t="s">
        <v>4351</v>
      </c>
      <c r="E1462" s="31"/>
      <c r="F1462" s="31"/>
      <c r="G1462" s="31"/>
    </row>
    <row r="1463" spans="1:7">
      <c r="A1463" s="38" t="s">
        <v>4352</v>
      </c>
      <c r="B1463" s="39">
        <v>25881579</v>
      </c>
      <c r="C1463" s="40" t="s">
        <v>60</v>
      </c>
      <c r="D1463" s="40" t="s">
        <v>4353</v>
      </c>
      <c r="E1463" s="31"/>
      <c r="F1463" s="31"/>
      <c r="G1463" s="31"/>
    </row>
    <row r="1464" spans="1:7">
      <c r="A1464" s="38" t="s">
        <v>4354</v>
      </c>
      <c r="B1464" s="39">
        <v>24237080</v>
      </c>
      <c r="C1464" s="40" t="s">
        <v>60</v>
      </c>
      <c r="D1464" s="40" t="s">
        <v>4355</v>
      </c>
      <c r="E1464" s="31"/>
      <c r="F1464" s="31"/>
      <c r="G1464" s="31"/>
    </row>
    <row r="1465" spans="1:7">
      <c r="A1465" s="38" t="s">
        <v>173</v>
      </c>
      <c r="B1465" s="39">
        <v>10184125</v>
      </c>
      <c r="C1465" s="40" t="s">
        <v>60</v>
      </c>
      <c r="D1465" s="40" t="s">
        <v>4356</v>
      </c>
      <c r="E1465" s="31"/>
      <c r="F1465" s="31"/>
      <c r="G1465" s="31"/>
    </row>
    <row r="1466" spans="1:7">
      <c r="A1466" s="38" t="s">
        <v>4357</v>
      </c>
      <c r="B1466" s="39">
        <v>21493477</v>
      </c>
      <c r="C1466" s="40" t="s">
        <v>60</v>
      </c>
      <c r="D1466" s="40" t="s">
        <v>4358</v>
      </c>
      <c r="E1466" s="31"/>
      <c r="F1466" s="31"/>
      <c r="G1466" s="31"/>
    </row>
    <row r="1467" spans="1:7">
      <c r="A1467" s="38" t="s">
        <v>4359</v>
      </c>
      <c r="B1467" s="39">
        <v>25874637</v>
      </c>
      <c r="C1467" s="40" t="s">
        <v>60</v>
      </c>
      <c r="D1467" s="40" t="s">
        <v>4360</v>
      </c>
      <c r="E1467" s="31"/>
      <c r="F1467" s="31"/>
      <c r="G1467" s="31"/>
    </row>
    <row r="1468" spans="1:7">
      <c r="A1468" s="38" t="s">
        <v>4361</v>
      </c>
      <c r="B1468" s="39">
        <v>20717894</v>
      </c>
      <c r="C1468" s="40" t="s">
        <v>60</v>
      </c>
      <c r="D1468" s="40" t="s">
        <v>4362</v>
      </c>
      <c r="E1468" s="31"/>
      <c r="F1468" s="31"/>
      <c r="G1468" s="31"/>
    </row>
    <row r="1469" spans="1:7">
      <c r="A1469" s="38" t="s">
        <v>174</v>
      </c>
      <c r="B1469" s="39">
        <v>10211646</v>
      </c>
      <c r="C1469" s="40" t="s">
        <v>60</v>
      </c>
      <c r="D1469" s="40" t="s">
        <v>4363</v>
      </c>
      <c r="E1469" s="31"/>
      <c r="F1469" s="31"/>
      <c r="G1469" s="31"/>
    </row>
    <row r="1470" spans="1:7">
      <c r="A1470" s="38" t="s">
        <v>4364</v>
      </c>
      <c r="B1470" s="39">
        <v>24182065</v>
      </c>
      <c r="C1470" s="40" t="s">
        <v>60</v>
      </c>
      <c r="D1470" s="40" t="s">
        <v>4365</v>
      </c>
      <c r="E1470" s="31"/>
      <c r="F1470" s="31"/>
      <c r="G1470" s="31"/>
    </row>
    <row r="1471" spans="1:7">
      <c r="A1471" s="38" t="s">
        <v>4366</v>
      </c>
      <c r="B1471" s="39">
        <v>10112463</v>
      </c>
      <c r="C1471" s="40" t="s">
        <v>60</v>
      </c>
      <c r="D1471" s="40" t="s">
        <v>4367</v>
      </c>
      <c r="E1471" s="31"/>
      <c r="F1471" s="31"/>
      <c r="G1471" s="31"/>
    </row>
    <row r="1472" spans="1:7">
      <c r="A1472" s="38" t="s">
        <v>586</v>
      </c>
      <c r="B1472" s="39">
        <v>21644939</v>
      </c>
      <c r="C1472" s="40" t="s">
        <v>60</v>
      </c>
      <c r="D1472" s="40" t="s">
        <v>4368</v>
      </c>
      <c r="E1472" s="31"/>
      <c r="F1472" s="31"/>
      <c r="G1472" s="31"/>
    </row>
    <row r="1473" spans="1:7">
      <c r="A1473" s="38" t="s">
        <v>419</v>
      </c>
      <c r="B1473" s="39">
        <v>10132180</v>
      </c>
      <c r="C1473" s="40" t="s">
        <v>60</v>
      </c>
      <c r="D1473" s="40" t="s">
        <v>4369</v>
      </c>
      <c r="E1473" s="31"/>
      <c r="F1473" s="31"/>
      <c r="G1473" s="31"/>
    </row>
    <row r="1474" spans="1:7">
      <c r="A1474" s="38" t="s">
        <v>4370</v>
      </c>
      <c r="B1474" s="39">
        <v>28768463</v>
      </c>
      <c r="C1474" s="40" t="s">
        <v>60</v>
      </c>
      <c r="D1474" s="40" t="s">
        <v>4371</v>
      </c>
      <c r="E1474" s="31"/>
      <c r="F1474" s="31"/>
      <c r="G1474" s="31"/>
    </row>
    <row r="1475" spans="1:7">
      <c r="A1475" s="38" t="s">
        <v>4372</v>
      </c>
      <c r="B1475" s="39">
        <v>10129294</v>
      </c>
      <c r="C1475" s="40" t="s">
        <v>60</v>
      </c>
      <c r="D1475" s="40" t="s">
        <v>4373</v>
      </c>
      <c r="E1475" s="31"/>
      <c r="F1475" s="31"/>
      <c r="G1475" s="31"/>
    </row>
    <row r="1476" spans="1:7">
      <c r="A1476" s="38" t="s">
        <v>650</v>
      </c>
      <c r="B1476" s="39">
        <v>20712159</v>
      </c>
      <c r="C1476" s="40" t="s">
        <v>60</v>
      </c>
      <c r="D1476" s="40" t="s">
        <v>4374</v>
      </c>
      <c r="E1476" s="31"/>
      <c r="F1476" s="31"/>
      <c r="G1476" s="31"/>
    </row>
    <row r="1477" spans="1:7">
      <c r="A1477" s="38" t="s">
        <v>135</v>
      </c>
      <c r="B1477" s="39">
        <v>20506346</v>
      </c>
      <c r="C1477" s="40" t="s">
        <v>60</v>
      </c>
      <c r="D1477" s="40" t="s">
        <v>4375</v>
      </c>
      <c r="E1477" s="31"/>
      <c r="F1477" s="31"/>
      <c r="G1477" s="31"/>
    </row>
    <row r="1478" spans="1:7">
      <c r="A1478" s="38" t="s">
        <v>4376</v>
      </c>
      <c r="B1478" s="39">
        <v>26018807</v>
      </c>
      <c r="C1478" s="40" t="s">
        <v>60</v>
      </c>
      <c r="D1478" s="40" t="s">
        <v>4377</v>
      </c>
      <c r="E1478" s="31"/>
      <c r="F1478" s="31"/>
      <c r="G1478" s="31"/>
    </row>
    <row r="1479" spans="1:7">
      <c r="A1479" s="38" t="s">
        <v>4378</v>
      </c>
      <c r="B1479" s="39">
        <v>29681167</v>
      </c>
      <c r="C1479" s="40" t="s">
        <v>60</v>
      </c>
      <c r="D1479" s="40" t="s">
        <v>4379</v>
      </c>
      <c r="E1479" s="31"/>
      <c r="F1479" s="31"/>
      <c r="G1479" s="31"/>
    </row>
    <row r="1480" spans="1:7">
      <c r="A1480" s="38" t="s">
        <v>4380</v>
      </c>
      <c r="B1480" s="39">
        <v>29592873</v>
      </c>
      <c r="C1480" s="40" t="s">
        <v>60</v>
      </c>
      <c r="D1480" s="40" t="s">
        <v>4381</v>
      </c>
      <c r="E1480" s="31"/>
      <c r="F1480" s="31"/>
      <c r="G1480" s="31"/>
    </row>
    <row r="1481" spans="1:7">
      <c r="A1481" s="38" t="s">
        <v>4382</v>
      </c>
      <c r="B1481" s="39">
        <v>40082263</v>
      </c>
      <c r="C1481" s="40" t="s">
        <v>60</v>
      </c>
      <c r="D1481" s="40" t="s">
        <v>4383</v>
      </c>
      <c r="E1481" s="31"/>
      <c r="F1481" s="31"/>
      <c r="G1481" s="31"/>
    </row>
    <row r="1482" spans="1:7">
      <c r="A1482" s="38" t="s">
        <v>4384</v>
      </c>
      <c r="B1482" s="39">
        <v>40118851</v>
      </c>
      <c r="C1482" s="40" t="s">
        <v>60</v>
      </c>
      <c r="D1482" s="40" t="s">
        <v>4385</v>
      </c>
      <c r="E1482" s="31"/>
      <c r="F1482" s="31"/>
      <c r="G1482" s="31"/>
    </row>
    <row r="1483" spans="1:7">
      <c r="A1483" s="38" t="s">
        <v>4386</v>
      </c>
      <c r="B1483" s="39">
        <v>21080733</v>
      </c>
      <c r="C1483" s="40" t="s">
        <v>60</v>
      </c>
      <c r="D1483" s="40" t="s">
        <v>4387</v>
      </c>
      <c r="E1483" s="31"/>
      <c r="F1483" s="31"/>
      <c r="G1483" s="31"/>
    </row>
    <row r="1484" spans="1:7">
      <c r="A1484" s="38" t="s">
        <v>4388</v>
      </c>
      <c r="B1484" s="39">
        <v>25207118</v>
      </c>
      <c r="C1484" s="40" t="s">
        <v>60</v>
      </c>
      <c r="D1484" s="40" t="s">
        <v>4389</v>
      </c>
      <c r="E1484" s="31"/>
      <c r="F1484" s="31"/>
      <c r="G1484" s="31"/>
    </row>
    <row r="1485" spans="1:7">
      <c r="A1485" s="38" t="s">
        <v>4390</v>
      </c>
      <c r="B1485" s="39">
        <v>26830617</v>
      </c>
      <c r="C1485" s="40" t="s">
        <v>60</v>
      </c>
      <c r="D1485" s="40" t="s">
        <v>4391</v>
      </c>
      <c r="E1485" s="31"/>
      <c r="F1485" s="31"/>
      <c r="G1485" s="31"/>
    </row>
    <row r="1486" spans="1:7">
      <c r="A1486" s="38" t="s">
        <v>4392</v>
      </c>
      <c r="B1486" s="39">
        <v>21216228</v>
      </c>
      <c r="C1486" s="40" t="s">
        <v>60</v>
      </c>
      <c r="D1486" s="40" t="s">
        <v>4393</v>
      </c>
      <c r="E1486" s="31"/>
      <c r="F1486" s="31"/>
      <c r="G1486" s="31"/>
    </row>
    <row r="1487" spans="1:7">
      <c r="A1487" s="38" t="s">
        <v>4394</v>
      </c>
      <c r="B1487" s="39">
        <v>26830811</v>
      </c>
      <c r="C1487" s="40" t="s">
        <v>60</v>
      </c>
      <c r="D1487" s="40" t="s">
        <v>4395</v>
      </c>
      <c r="E1487" s="31"/>
      <c r="F1487" s="31"/>
      <c r="G1487" s="31"/>
    </row>
    <row r="1488" spans="1:7">
      <c r="A1488" s="38" t="s">
        <v>4396</v>
      </c>
      <c r="B1488" s="39">
        <v>27268092</v>
      </c>
      <c r="C1488" s="40" t="s">
        <v>60</v>
      </c>
      <c r="D1488" s="40" t="s">
        <v>4397</v>
      </c>
      <c r="E1488" s="31"/>
      <c r="F1488" s="31"/>
      <c r="G1488" s="31"/>
    </row>
    <row r="1489" spans="1:7">
      <c r="A1489" s="38" t="s">
        <v>4398</v>
      </c>
      <c r="B1489" s="39">
        <v>21957090</v>
      </c>
      <c r="C1489" s="40" t="s">
        <v>60</v>
      </c>
      <c r="D1489" s="40" t="s">
        <v>4399</v>
      </c>
      <c r="E1489" s="31"/>
      <c r="F1489" s="31"/>
      <c r="G1489" s="31"/>
    </row>
    <row r="1490" spans="1:7">
      <c r="A1490" s="38" t="s">
        <v>4400</v>
      </c>
      <c r="B1490" s="39">
        <v>29112022</v>
      </c>
      <c r="C1490" s="40" t="s">
        <v>60</v>
      </c>
      <c r="D1490" s="40"/>
      <c r="E1490" s="31"/>
      <c r="F1490" s="31"/>
      <c r="G1490" s="31"/>
    </row>
    <row r="1491" spans="1:7">
      <c r="A1491" s="38" t="s">
        <v>4401</v>
      </c>
      <c r="B1491" s="39">
        <v>10204220</v>
      </c>
      <c r="C1491" s="40" t="s">
        <v>60</v>
      </c>
      <c r="D1491" s="40" t="s">
        <v>4402</v>
      </c>
      <c r="E1491" s="31"/>
      <c r="F1491" s="31"/>
      <c r="G1491" s="31"/>
    </row>
    <row r="1492" spans="1:7">
      <c r="A1492" s="38" t="s">
        <v>417</v>
      </c>
      <c r="B1492" s="39" t="s">
        <v>4403</v>
      </c>
      <c r="C1492" s="40" t="s">
        <v>60</v>
      </c>
      <c r="D1492" s="40" t="s">
        <v>4404</v>
      </c>
      <c r="E1492" s="31"/>
      <c r="F1492" s="31"/>
      <c r="G1492" s="31"/>
    </row>
    <row r="1493" spans="1:7">
      <c r="A1493" s="38" t="s">
        <v>89</v>
      </c>
      <c r="B1493" s="39" t="s">
        <v>4405</v>
      </c>
      <c r="C1493" s="40" t="s">
        <v>60</v>
      </c>
      <c r="D1493" s="40" t="s">
        <v>4406</v>
      </c>
      <c r="E1493" s="31"/>
      <c r="F1493" s="31"/>
      <c r="G1493" s="31"/>
    </row>
    <row r="1494" spans="1:7">
      <c r="A1494" s="38" t="s">
        <v>283</v>
      </c>
      <c r="B1494" s="39"/>
      <c r="C1494" s="40" t="s">
        <v>60</v>
      </c>
      <c r="D1494" s="40" t="s">
        <v>4407</v>
      </c>
      <c r="E1494" s="31"/>
      <c r="F1494" s="31"/>
      <c r="G1494" s="31"/>
    </row>
    <row r="1495" spans="1:7">
      <c r="A1495" s="38" t="s">
        <v>4408</v>
      </c>
      <c r="B1495" s="39" t="s">
        <v>4409</v>
      </c>
      <c r="C1495" s="40" t="s">
        <v>60</v>
      </c>
      <c r="D1495" s="40"/>
      <c r="E1495" s="31"/>
      <c r="F1495" s="31"/>
      <c r="G1495" s="31"/>
    </row>
    <row r="1496" spans="1:7">
      <c r="A1496" s="38" t="s">
        <v>4410</v>
      </c>
      <c r="B1496" s="39">
        <v>40069161</v>
      </c>
      <c r="C1496" s="40" t="s">
        <v>4411</v>
      </c>
      <c r="D1496" s="40" t="s">
        <v>4412</v>
      </c>
      <c r="E1496" s="31"/>
      <c r="F1496" s="31"/>
      <c r="G1496" s="31"/>
    </row>
    <row r="1497" spans="1:7">
      <c r="A1497" s="38" t="s">
        <v>4413</v>
      </c>
      <c r="B1497" s="39">
        <v>10032514</v>
      </c>
      <c r="C1497" s="40" t="s">
        <v>4411</v>
      </c>
      <c r="D1497" s="40" t="s">
        <v>4414</v>
      </c>
      <c r="E1497" s="31"/>
      <c r="F1497" s="31"/>
      <c r="G1497" s="31"/>
    </row>
    <row r="1498" spans="1:7">
      <c r="A1498" s="38" t="s">
        <v>273</v>
      </c>
      <c r="B1498" s="39">
        <v>10132285</v>
      </c>
      <c r="C1498" s="40" t="s">
        <v>4411</v>
      </c>
      <c r="D1498" s="40" t="s">
        <v>4415</v>
      </c>
      <c r="E1498" s="31"/>
      <c r="F1498" s="31"/>
      <c r="G1498" s="31"/>
    </row>
    <row r="1499" spans="1:7">
      <c r="A1499" s="38" t="s">
        <v>4416</v>
      </c>
      <c r="B1499" s="39">
        <v>21484133</v>
      </c>
      <c r="C1499" s="40" t="s">
        <v>4411</v>
      </c>
      <c r="D1499" s="40" t="s">
        <v>4417</v>
      </c>
      <c r="E1499" s="31"/>
      <c r="F1499" s="31"/>
      <c r="G1499" s="31"/>
    </row>
    <row r="1500" spans="1:7">
      <c r="A1500" s="38" t="s">
        <v>4418</v>
      </c>
      <c r="B1500" s="39">
        <v>24839544</v>
      </c>
      <c r="C1500" s="40" t="s">
        <v>4411</v>
      </c>
      <c r="D1500" s="40" t="s">
        <v>4419</v>
      </c>
      <c r="E1500" s="31"/>
      <c r="F1500" s="31"/>
      <c r="G1500" s="31"/>
    </row>
    <row r="1501" spans="1:7">
      <c r="A1501" s="38" t="s">
        <v>124</v>
      </c>
      <c r="B1501" s="39">
        <v>28828717</v>
      </c>
      <c r="C1501" s="40" t="s">
        <v>4411</v>
      </c>
      <c r="D1501" s="40" t="s">
        <v>4420</v>
      </c>
      <c r="E1501" s="31"/>
      <c r="F1501" s="31"/>
      <c r="G1501" s="31"/>
    </row>
    <row r="1502" spans="1:7">
      <c r="A1502" s="38" t="s">
        <v>4421</v>
      </c>
      <c r="B1502" s="39">
        <v>21980416</v>
      </c>
      <c r="C1502" s="40" t="s">
        <v>4411</v>
      </c>
      <c r="D1502" s="40" t="s">
        <v>4422</v>
      </c>
      <c r="E1502" s="31"/>
      <c r="F1502" s="31"/>
      <c r="G1502" s="31"/>
    </row>
    <row r="1503" spans="1:7">
      <c r="A1503" s="38" t="s">
        <v>960</v>
      </c>
      <c r="B1503" s="39">
        <v>10112328</v>
      </c>
      <c r="C1503" s="40" t="s">
        <v>4411</v>
      </c>
      <c r="D1503" s="40" t="s">
        <v>4423</v>
      </c>
      <c r="E1503" s="31"/>
      <c r="F1503" s="31"/>
      <c r="G1503" s="31"/>
    </row>
    <row r="1504" spans="1:7">
      <c r="A1504" s="38" t="s">
        <v>1692</v>
      </c>
      <c r="B1504" s="39">
        <v>10145911</v>
      </c>
      <c r="C1504" s="40" t="s">
        <v>4411</v>
      </c>
      <c r="D1504" s="40" t="s">
        <v>4424</v>
      </c>
      <c r="E1504" s="31"/>
      <c r="F1504" s="31"/>
      <c r="G1504" s="31"/>
    </row>
    <row r="1505" spans="1:7">
      <c r="A1505" s="38" t="s">
        <v>271</v>
      </c>
      <c r="B1505" s="39">
        <v>10109443</v>
      </c>
      <c r="C1505" s="40" t="s">
        <v>4411</v>
      </c>
      <c r="D1505" s="40" t="s">
        <v>4425</v>
      </c>
      <c r="E1505" s="31"/>
      <c r="F1505" s="31"/>
      <c r="G1505" s="31"/>
    </row>
    <row r="1506" spans="1:7">
      <c r="A1506" s="38" t="s">
        <v>1693</v>
      </c>
      <c r="B1506" s="39">
        <v>10145903</v>
      </c>
      <c r="C1506" s="40" t="s">
        <v>4411</v>
      </c>
      <c r="D1506" s="40" t="s">
        <v>4426</v>
      </c>
      <c r="E1506" s="31"/>
      <c r="F1506" s="31"/>
      <c r="G1506" s="31"/>
    </row>
    <row r="1507" spans="1:7">
      <c r="A1507" s="38" t="s">
        <v>4427</v>
      </c>
      <c r="B1507" s="39">
        <v>26052568</v>
      </c>
      <c r="C1507" s="40" t="s">
        <v>4411</v>
      </c>
      <c r="D1507" s="40" t="s">
        <v>4428</v>
      </c>
      <c r="E1507" s="31"/>
      <c r="F1507" s="31"/>
      <c r="G1507" s="31"/>
    </row>
    <row r="1508" spans="1:7">
      <c r="A1508" s="38" t="s">
        <v>4429</v>
      </c>
      <c r="B1508" s="39">
        <v>40026102</v>
      </c>
      <c r="C1508" s="40" t="s">
        <v>4411</v>
      </c>
      <c r="D1508" s="40" t="s">
        <v>4430</v>
      </c>
      <c r="E1508" s="31"/>
      <c r="F1508" s="31"/>
      <c r="G1508" s="31"/>
    </row>
    <row r="1509" spans="1:7">
      <c r="A1509" s="38" t="s">
        <v>4431</v>
      </c>
      <c r="B1509" s="39">
        <v>21883690</v>
      </c>
      <c r="C1509" s="40" t="s">
        <v>4411</v>
      </c>
      <c r="D1509" s="40" t="s">
        <v>4432</v>
      </c>
      <c r="E1509" s="31"/>
      <c r="F1509" s="31"/>
      <c r="G1509" s="31"/>
    </row>
    <row r="1510" spans="1:7">
      <c r="A1510" s="38" t="s">
        <v>4433</v>
      </c>
      <c r="B1510" s="39">
        <v>27227574</v>
      </c>
      <c r="C1510" s="40" t="s">
        <v>4411</v>
      </c>
      <c r="D1510" s="40" t="s">
        <v>4434</v>
      </c>
      <c r="E1510" s="31"/>
      <c r="F1510" s="31"/>
      <c r="G1510" s="31"/>
    </row>
    <row r="1511" spans="1:7">
      <c r="A1511" s="38" t="s">
        <v>4435</v>
      </c>
      <c r="B1511" s="39">
        <v>24187458</v>
      </c>
      <c r="C1511" s="40" t="s">
        <v>4411</v>
      </c>
      <c r="D1511" s="40" t="s">
        <v>4436</v>
      </c>
      <c r="E1511" s="31"/>
      <c r="F1511" s="31"/>
      <c r="G1511" s="31"/>
    </row>
    <row r="1512" spans="1:7">
      <c r="A1512" s="38" t="s">
        <v>4437</v>
      </c>
      <c r="B1512" s="39">
        <v>26031110</v>
      </c>
      <c r="C1512" s="40" t="s">
        <v>4411</v>
      </c>
      <c r="D1512" s="40" t="s">
        <v>4438</v>
      </c>
      <c r="E1512" s="31"/>
      <c r="F1512" s="31"/>
      <c r="G1512" s="31"/>
    </row>
    <row r="1513" spans="1:7">
      <c r="A1513" s="38" t="s">
        <v>4439</v>
      </c>
      <c r="B1513" s="39">
        <v>24201345</v>
      </c>
      <c r="C1513" s="40" t="s">
        <v>4411</v>
      </c>
      <c r="D1513" s="40" t="s">
        <v>4440</v>
      </c>
      <c r="E1513" s="31"/>
      <c r="F1513" s="31"/>
      <c r="G1513" s="31"/>
    </row>
    <row r="1514" spans="1:7">
      <c r="A1514" s="38" t="s">
        <v>4441</v>
      </c>
      <c r="B1514" s="39">
        <v>24767950</v>
      </c>
      <c r="C1514" s="40" t="s">
        <v>4411</v>
      </c>
      <c r="D1514" s="40" t="s">
        <v>4442</v>
      </c>
      <c r="E1514" s="31"/>
      <c r="F1514" s="31"/>
      <c r="G1514" s="31"/>
    </row>
    <row r="1515" spans="1:7">
      <c r="A1515" s="38" t="s">
        <v>4443</v>
      </c>
      <c r="B1515" s="39">
        <v>23821072</v>
      </c>
      <c r="C1515" s="40" t="s">
        <v>4411</v>
      </c>
      <c r="D1515" s="40" t="s">
        <v>4444</v>
      </c>
      <c r="E1515" s="31"/>
      <c r="F1515" s="31"/>
      <c r="G1515" s="31"/>
    </row>
    <row r="1516" spans="1:7">
      <c r="A1516" s="38" t="s">
        <v>4445</v>
      </c>
      <c r="B1516" s="39">
        <v>25962579</v>
      </c>
      <c r="C1516" s="40" t="s">
        <v>4411</v>
      </c>
      <c r="D1516" s="40" t="s">
        <v>4446</v>
      </c>
      <c r="E1516" s="31"/>
      <c r="F1516" s="31"/>
      <c r="G1516" s="31"/>
    </row>
    <row r="1517" spans="1:7">
      <c r="A1517" s="38" t="s">
        <v>4447</v>
      </c>
      <c r="B1517" s="39">
        <v>27872410</v>
      </c>
      <c r="C1517" s="40" t="s">
        <v>4411</v>
      </c>
      <c r="D1517" s="40" t="s">
        <v>4448</v>
      </c>
      <c r="E1517" s="31"/>
      <c r="F1517" s="31"/>
      <c r="G1517" s="31"/>
    </row>
    <row r="1518" spans="1:7">
      <c r="A1518" s="38" t="s">
        <v>4449</v>
      </c>
      <c r="B1518" s="39">
        <v>20586196</v>
      </c>
      <c r="C1518" s="40" t="s">
        <v>4450</v>
      </c>
      <c r="D1518" s="40" t="s">
        <v>4451</v>
      </c>
      <c r="E1518" s="31"/>
      <c r="F1518" s="31"/>
      <c r="G1518" s="31"/>
    </row>
    <row r="1519" spans="1:7">
      <c r="A1519" s="38" t="s">
        <v>4452</v>
      </c>
      <c r="B1519" s="39">
        <v>10211826</v>
      </c>
      <c r="C1519" s="40" t="s">
        <v>4450</v>
      </c>
      <c r="D1519" s="40" t="s">
        <v>4453</v>
      </c>
      <c r="E1519" s="31"/>
      <c r="F1519" s="31"/>
      <c r="G1519" s="31"/>
    </row>
    <row r="1520" spans="1:7">
      <c r="A1520" s="38" t="s">
        <v>4454</v>
      </c>
      <c r="B1520" s="39">
        <v>10149826</v>
      </c>
      <c r="C1520" s="40" t="s">
        <v>4450</v>
      </c>
      <c r="D1520" s="40" t="s">
        <v>4455</v>
      </c>
      <c r="E1520" s="31"/>
      <c r="F1520" s="31"/>
      <c r="G1520" s="31"/>
    </row>
    <row r="1521" spans="1:7">
      <c r="A1521" s="38" t="s">
        <v>4456</v>
      </c>
      <c r="B1521" s="39">
        <v>10169197</v>
      </c>
      <c r="C1521" s="40" t="s">
        <v>4450</v>
      </c>
      <c r="D1521" s="40" t="s">
        <v>4457</v>
      </c>
      <c r="E1521" s="31"/>
      <c r="F1521" s="31"/>
      <c r="G1521" s="31"/>
    </row>
    <row r="1522" spans="1:7">
      <c r="A1522" s="38" t="s">
        <v>4458</v>
      </c>
      <c r="B1522" s="39">
        <v>27186371</v>
      </c>
      <c r="C1522" s="40" t="s">
        <v>4450</v>
      </c>
      <c r="D1522" s="40" t="s">
        <v>4459</v>
      </c>
      <c r="E1522" s="31"/>
      <c r="F1522" s="31"/>
      <c r="G1522" s="31"/>
    </row>
    <row r="1523" spans="1:7">
      <c r="A1523" s="38" t="s">
        <v>4460</v>
      </c>
      <c r="B1523" s="39">
        <v>26889832</v>
      </c>
      <c r="C1523" s="40" t="s">
        <v>4450</v>
      </c>
      <c r="D1523" s="40" t="s">
        <v>4461</v>
      </c>
      <c r="E1523" s="31"/>
      <c r="F1523" s="31"/>
      <c r="G1523" s="31"/>
    </row>
    <row r="1524" spans="1:7">
      <c r="A1524" s="38" t="s">
        <v>4462</v>
      </c>
      <c r="B1524" s="39">
        <v>10206197</v>
      </c>
      <c r="C1524" s="40" t="s">
        <v>4450</v>
      </c>
      <c r="D1524" s="40" t="s">
        <v>4463</v>
      </c>
      <c r="E1524" s="31"/>
      <c r="F1524" s="31"/>
      <c r="G1524" s="31"/>
    </row>
    <row r="1525" spans="1:7">
      <c r="A1525" s="38" t="s">
        <v>399</v>
      </c>
      <c r="B1525" s="39">
        <v>10199374</v>
      </c>
      <c r="C1525" s="40" t="s">
        <v>4464</v>
      </c>
      <c r="D1525" s="40" t="s">
        <v>4465</v>
      </c>
      <c r="E1525" s="31"/>
      <c r="F1525" s="31"/>
      <c r="G1525" s="31"/>
    </row>
    <row r="1526" spans="1:7">
      <c r="A1526" s="38" t="s">
        <v>4466</v>
      </c>
      <c r="B1526" s="39">
        <v>10211111</v>
      </c>
      <c r="C1526" s="40" t="s">
        <v>4464</v>
      </c>
      <c r="D1526" s="40" t="s">
        <v>4467</v>
      </c>
      <c r="E1526" s="31"/>
      <c r="F1526" s="31"/>
      <c r="G1526" s="31"/>
    </row>
    <row r="1527" spans="1:7">
      <c r="A1527" s="38" t="s">
        <v>4468</v>
      </c>
      <c r="B1527" s="39">
        <v>20791296</v>
      </c>
      <c r="C1527" s="40" t="s">
        <v>4464</v>
      </c>
      <c r="D1527" s="40" t="s">
        <v>4469</v>
      </c>
      <c r="E1527" s="31"/>
      <c r="F1527" s="31"/>
      <c r="G1527" s="31"/>
    </row>
    <row r="1528" spans="1:7">
      <c r="A1528" s="38" t="s">
        <v>350</v>
      </c>
      <c r="B1528" s="39">
        <v>10116632</v>
      </c>
      <c r="C1528" s="40" t="s">
        <v>4464</v>
      </c>
      <c r="D1528" s="40" t="s">
        <v>4470</v>
      </c>
      <c r="E1528" s="31"/>
      <c r="F1528" s="31"/>
      <c r="G1528" s="31"/>
    </row>
    <row r="1529" spans="1:7">
      <c r="A1529" s="38" t="s">
        <v>4471</v>
      </c>
      <c r="B1529" s="39">
        <v>10175653</v>
      </c>
      <c r="C1529" s="40" t="s">
        <v>4464</v>
      </c>
      <c r="D1529" s="40" t="s">
        <v>4472</v>
      </c>
      <c r="E1529" s="31"/>
      <c r="F1529" s="31"/>
      <c r="G1529" s="31"/>
    </row>
    <row r="1530" spans="1:7">
      <c r="A1530" s="38" t="s">
        <v>997</v>
      </c>
      <c r="B1530" s="39">
        <v>10033561</v>
      </c>
      <c r="C1530" s="40" t="s">
        <v>4464</v>
      </c>
      <c r="D1530" s="40" t="s">
        <v>4473</v>
      </c>
      <c r="E1530" s="31"/>
      <c r="F1530" s="31"/>
      <c r="G1530" s="31"/>
    </row>
    <row r="1531" spans="1:7">
      <c r="A1531" s="38" t="s">
        <v>4474</v>
      </c>
      <c r="B1531" s="39">
        <v>29507175</v>
      </c>
      <c r="C1531" s="40" t="s">
        <v>4464</v>
      </c>
      <c r="D1531" s="40" t="s">
        <v>4475</v>
      </c>
      <c r="E1531" s="31"/>
      <c r="F1531" s="31"/>
      <c r="G1531" s="31"/>
    </row>
    <row r="1532" spans="1:7">
      <c r="A1532" s="38" t="s">
        <v>328</v>
      </c>
      <c r="B1532" s="39">
        <v>26305024</v>
      </c>
      <c r="C1532" s="40" t="s">
        <v>4464</v>
      </c>
      <c r="D1532" s="40" t="s">
        <v>4476</v>
      </c>
      <c r="E1532" s="31"/>
      <c r="F1532" s="31"/>
      <c r="G1532" s="31"/>
    </row>
    <row r="1533" spans="1:7">
      <c r="A1533" s="38" t="s">
        <v>4477</v>
      </c>
      <c r="B1533" s="39">
        <v>10123702</v>
      </c>
      <c r="C1533" s="40" t="s">
        <v>4464</v>
      </c>
      <c r="D1533" s="40" t="s">
        <v>4478</v>
      </c>
      <c r="E1533" s="31"/>
      <c r="F1533" s="31"/>
      <c r="G1533" s="31"/>
    </row>
    <row r="1534" spans="1:7">
      <c r="A1534" s="38" t="s">
        <v>4479</v>
      </c>
      <c r="B1534" s="39">
        <v>10135275</v>
      </c>
      <c r="C1534" s="40" t="s">
        <v>4464</v>
      </c>
      <c r="D1534" s="40" t="s">
        <v>4480</v>
      </c>
      <c r="E1534" s="31"/>
      <c r="F1534" s="31"/>
      <c r="G1534" s="31"/>
    </row>
    <row r="1535" spans="1:7">
      <c r="A1535" s="38" t="s">
        <v>4481</v>
      </c>
      <c r="B1535" s="39">
        <v>24994868</v>
      </c>
      <c r="C1535" s="40" t="s">
        <v>4464</v>
      </c>
      <c r="D1535" s="40" t="s">
        <v>4482</v>
      </c>
      <c r="E1535" s="31"/>
      <c r="F1535" s="31"/>
      <c r="G1535" s="31"/>
    </row>
    <row r="1536" spans="1:7">
      <c r="A1536" s="38" t="s">
        <v>4483</v>
      </c>
      <c r="B1536" s="39">
        <v>22237024</v>
      </c>
      <c r="C1536" s="40" t="s">
        <v>4464</v>
      </c>
      <c r="D1536" s="40" t="s">
        <v>4484</v>
      </c>
      <c r="E1536" s="31"/>
      <c r="F1536" s="31"/>
      <c r="G1536" s="31"/>
    </row>
    <row r="1537" spans="1:7">
      <c r="A1537" s="38" t="s">
        <v>4485</v>
      </c>
      <c r="B1537" s="39">
        <v>24703162</v>
      </c>
      <c r="C1537" s="40" t="s">
        <v>4464</v>
      </c>
      <c r="D1537" s="40" t="s">
        <v>4486</v>
      </c>
      <c r="E1537" s="31"/>
      <c r="F1537" s="31"/>
      <c r="G1537" s="31"/>
    </row>
    <row r="1538" spans="1:7">
      <c r="A1538" s="38" t="s">
        <v>4487</v>
      </c>
      <c r="B1538" s="39">
        <v>10157624</v>
      </c>
      <c r="C1538" s="40" t="s">
        <v>4464</v>
      </c>
      <c r="D1538" s="40" t="s">
        <v>4488</v>
      </c>
      <c r="E1538" s="31"/>
      <c r="F1538" s="31"/>
      <c r="G1538" s="31"/>
    </row>
    <row r="1539" spans="1:7">
      <c r="A1539" s="38" t="s">
        <v>4489</v>
      </c>
      <c r="B1539" s="39">
        <v>10171390</v>
      </c>
      <c r="C1539" s="40" t="s">
        <v>4464</v>
      </c>
      <c r="D1539" s="40" t="s">
        <v>4490</v>
      </c>
      <c r="E1539" s="31"/>
      <c r="F1539" s="31"/>
      <c r="G1539" s="31"/>
    </row>
    <row r="1540" spans="1:7">
      <c r="A1540" s="38" t="s">
        <v>4491</v>
      </c>
      <c r="B1540" s="39">
        <v>10198338</v>
      </c>
      <c r="C1540" s="40" t="s">
        <v>4464</v>
      </c>
      <c r="D1540" s="40" t="s">
        <v>4492</v>
      </c>
      <c r="E1540" s="31"/>
      <c r="F1540" s="31"/>
      <c r="G1540" s="31"/>
    </row>
    <row r="1541" spans="1:7">
      <c r="A1541" s="38" t="s">
        <v>4493</v>
      </c>
      <c r="B1541" s="39">
        <v>10204222</v>
      </c>
      <c r="C1541" s="40" t="s">
        <v>4464</v>
      </c>
      <c r="D1541" s="40" t="s">
        <v>4494</v>
      </c>
      <c r="E1541" s="31"/>
      <c r="F1541" s="31"/>
      <c r="G1541" s="31"/>
    </row>
    <row r="1542" spans="1:7">
      <c r="A1542" s="40" t="s">
        <v>4495</v>
      </c>
      <c r="B1542" s="39"/>
      <c r="C1542" s="40" t="s">
        <v>4464</v>
      </c>
      <c r="D1542" s="40" t="s">
        <v>4496</v>
      </c>
      <c r="E1542" s="31"/>
      <c r="F1542" s="31"/>
      <c r="G1542" s="31"/>
    </row>
    <row r="1543" spans="1:7">
      <c r="A1543" s="38" t="s">
        <v>4497</v>
      </c>
      <c r="B1543" s="39"/>
      <c r="C1543" s="40" t="s">
        <v>4464</v>
      </c>
      <c r="D1543" s="42" t="s">
        <v>4498</v>
      </c>
      <c r="E1543" s="31"/>
      <c r="F1543" s="31"/>
      <c r="G1543" s="31"/>
    </row>
    <row r="1544" spans="1:7">
      <c r="A1544" s="38" t="s">
        <v>4499</v>
      </c>
      <c r="B1544" s="39">
        <v>10116708</v>
      </c>
      <c r="C1544" s="40" t="s">
        <v>4500</v>
      </c>
      <c r="D1544" s="40" t="s">
        <v>4501</v>
      </c>
      <c r="E1544" s="31"/>
      <c r="F1544" s="31"/>
      <c r="G1544" s="31"/>
    </row>
    <row r="1545" spans="1:7">
      <c r="A1545" s="38" t="s">
        <v>4502</v>
      </c>
      <c r="B1545" s="39">
        <v>10196063</v>
      </c>
      <c r="C1545" s="40" t="s">
        <v>4503</v>
      </c>
      <c r="D1545" s="40" t="s">
        <v>4504</v>
      </c>
      <c r="E1545" s="31"/>
      <c r="F1545" s="31"/>
      <c r="G1545" s="31"/>
    </row>
    <row r="1546" spans="1:7">
      <c r="A1546" s="38" t="s">
        <v>4505</v>
      </c>
      <c r="B1546" s="39">
        <v>10205149</v>
      </c>
      <c r="C1546" s="40" t="s">
        <v>4503</v>
      </c>
      <c r="D1546" s="40" t="s">
        <v>4506</v>
      </c>
      <c r="E1546" s="31"/>
      <c r="F1546" s="31"/>
      <c r="G1546" s="31"/>
    </row>
    <row r="1547" spans="1:7">
      <c r="A1547" s="38" t="s">
        <v>4507</v>
      </c>
      <c r="B1547" s="39">
        <v>10051918</v>
      </c>
      <c r="C1547" s="40" t="s">
        <v>4503</v>
      </c>
      <c r="D1547" s="40" t="s">
        <v>4508</v>
      </c>
      <c r="E1547" s="31"/>
      <c r="F1547" s="31"/>
      <c r="G1547" s="31"/>
    </row>
    <row r="1548" spans="1:7">
      <c r="A1548" s="38" t="s">
        <v>4509</v>
      </c>
      <c r="B1548" s="39">
        <v>22058928</v>
      </c>
      <c r="C1548" s="40" t="s">
        <v>4503</v>
      </c>
      <c r="D1548" s="40" t="s">
        <v>4510</v>
      </c>
      <c r="E1548" s="31"/>
      <c r="F1548" s="31"/>
      <c r="G1548" s="31"/>
    </row>
    <row r="1549" spans="1:7">
      <c r="A1549" s="38" t="s">
        <v>4511</v>
      </c>
      <c r="B1549" s="39">
        <v>24731239</v>
      </c>
      <c r="C1549" s="40" t="s">
        <v>4503</v>
      </c>
      <c r="D1549" s="40" t="s">
        <v>4512</v>
      </c>
      <c r="E1549" s="31"/>
      <c r="F1549" s="31"/>
      <c r="G1549" s="31"/>
    </row>
    <row r="1550" spans="1:7">
      <c r="A1550" s="38" t="s">
        <v>4513</v>
      </c>
      <c r="B1550" s="39">
        <v>20502499</v>
      </c>
      <c r="C1550" s="40" t="s">
        <v>4503</v>
      </c>
      <c r="D1550" s="40" t="s">
        <v>4514</v>
      </c>
      <c r="E1550" s="31"/>
      <c r="F1550" s="31"/>
      <c r="G1550" s="31"/>
    </row>
    <row r="1551" spans="1:7">
      <c r="A1551" s="38" t="s">
        <v>4515</v>
      </c>
      <c r="B1551" s="39">
        <v>10109821</v>
      </c>
      <c r="C1551" s="40" t="s">
        <v>4503</v>
      </c>
      <c r="D1551" s="40" t="s">
        <v>4516</v>
      </c>
      <c r="E1551" s="31"/>
      <c r="F1551" s="31"/>
      <c r="G1551" s="31"/>
    </row>
    <row r="1552" spans="1:7">
      <c r="A1552" s="38" t="s">
        <v>4517</v>
      </c>
      <c r="B1552" s="39">
        <v>10071048</v>
      </c>
      <c r="C1552" s="40" t="s">
        <v>4503</v>
      </c>
      <c r="D1552" s="40" t="s">
        <v>4518</v>
      </c>
      <c r="E1552" s="31"/>
      <c r="F1552" s="31"/>
      <c r="G1552" s="31"/>
    </row>
    <row r="1553" spans="1:7">
      <c r="A1553" s="38" t="s">
        <v>4519</v>
      </c>
      <c r="B1553" s="39">
        <v>21137190</v>
      </c>
      <c r="C1553" s="40" t="s">
        <v>4503</v>
      </c>
      <c r="D1553" s="40" t="s">
        <v>4520</v>
      </c>
      <c r="E1553" s="31"/>
      <c r="F1553" s="31"/>
      <c r="G1553" s="31"/>
    </row>
    <row r="1554" spans="1:7">
      <c r="A1554" s="38" t="s">
        <v>4521</v>
      </c>
      <c r="B1554" s="39">
        <v>24507622</v>
      </c>
      <c r="C1554" s="40" t="s">
        <v>4503</v>
      </c>
      <c r="D1554" s="40" t="s">
        <v>4522</v>
      </c>
      <c r="E1554" s="31"/>
      <c r="F1554" s="31"/>
      <c r="G1554" s="31"/>
    </row>
    <row r="1555" spans="1:7">
      <c r="A1555" s="38" t="s">
        <v>4523</v>
      </c>
      <c r="B1555" s="39">
        <v>24881249</v>
      </c>
      <c r="C1555" s="40" t="s">
        <v>4503</v>
      </c>
      <c r="D1555" s="40" t="s">
        <v>4524</v>
      </c>
      <c r="E1555" s="31"/>
      <c r="F1555" s="31"/>
      <c r="G1555" s="31"/>
    </row>
    <row r="1556" spans="1:7">
      <c r="A1556" s="38" t="s">
        <v>903</v>
      </c>
      <c r="B1556" s="39">
        <v>10017639</v>
      </c>
      <c r="C1556" s="40" t="s">
        <v>866</v>
      </c>
      <c r="D1556" s="40" t="s">
        <v>4525</v>
      </c>
      <c r="E1556" s="31"/>
      <c r="F1556" s="31"/>
      <c r="G1556" s="31"/>
    </row>
    <row r="1557" spans="1:7">
      <c r="A1557" s="38" t="s">
        <v>859</v>
      </c>
      <c r="B1557" s="39">
        <v>10190839</v>
      </c>
      <c r="C1557" s="40" t="s">
        <v>866</v>
      </c>
      <c r="D1557" s="40" t="s">
        <v>4526</v>
      </c>
      <c r="E1557" s="31"/>
      <c r="F1557" s="31"/>
      <c r="G1557" s="31"/>
    </row>
    <row r="1558" spans="1:7">
      <c r="A1558" s="38" t="s">
        <v>4527</v>
      </c>
      <c r="B1558" s="39">
        <v>10200370</v>
      </c>
      <c r="C1558" s="40" t="s">
        <v>866</v>
      </c>
      <c r="D1558" s="40" t="s">
        <v>4528</v>
      </c>
      <c r="E1558" s="31"/>
      <c r="F1558" s="31"/>
      <c r="G1558" s="31"/>
    </row>
    <row r="1559" spans="1:7">
      <c r="A1559" s="38" t="s">
        <v>808</v>
      </c>
      <c r="B1559" s="39">
        <v>10204892</v>
      </c>
      <c r="C1559" s="40" t="s">
        <v>866</v>
      </c>
      <c r="D1559" s="40" t="s">
        <v>4529</v>
      </c>
      <c r="E1559" s="31"/>
      <c r="F1559" s="31"/>
      <c r="G1559" s="31"/>
    </row>
    <row r="1560" spans="1:7">
      <c r="A1560" s="38" t="s">
        <v>4530</v>
      </c>
      <c r="B1560" s="39">
        <v>10211647</v>
      </c>
      <c r="C1560" s="40" t="s">
        <v>866</v>
      </c>
      <c r="D1560" s="40" t="s">
        <v>4531</v>
      </c>
      <c r="E1560" s="31"/>
      <c r="F1560" s="31"/>
      <c r="G1560" s="31"/>
    </row>
    <row r="1561" spans="1:7">
      <c r="A1561" s="38" t="s">
        <v>4532</v>
      </c>
      <c r="B1561" s="39">
        <v>28662150</v>
      </c>
      <c r="C1561" s="40" t="s">
        <v>866</v>
      </c>
      <c r="D1561" s="40" t="s">
        <v>4533</v>
      </c>
      <c r="E1561" s="31"/>
      <c r="F1561" s="31"/>
      <c r="G1561" s="31"/>
    </row>
    <row r="1562" spans="1:7">
      <c r="A1562" s="38" t="s">
        <v>192</v>
      </c>
      <c r="B1562" s="39">
        <v>20170526</v>
      </c>
      <c r="C1562" s="40" t="s">
        <v>866</v>
      </c>
      <c r="D1562" s="40" t="s">
        <v>4534</v>
      </c>
      <c r="E1562" s="31"/>
      <c r="F1562" s="31"/>
      <c r="G1562" s="31"/>
    </row>
    <row r="1563" spans="1:7">
      <c r="A1563" s="38" t="s">
        <v>4535</v>
      </c>
      <c r="B1563" s="39">
        <v>20255084</v>
      </c>
      <c r="C1563" s="40" t="s">
        <v>866</v>
      </c>
      <c r="D1563" s="40" t="s">
        <v>4536</v>
      </c>
      <c r="E1563" s="31"/>
      <c r="F1563" s="31"/>
      <c r="G1563" s="31"/>
    </row>
    <row r="1564" spans="1:7">
      <c r="A1564" s="38" t="s">
        <v>4537</v>
      </c>
      <c r="B1564" s="39">
        <v>22804247</v>
      </c>
      <c r="C1564" s="40" t="s">
        <v>866</v>
      </c>
      <c r="D1564" s="40" t="s">
        <v>4538</v>
      </c>
      <c r="E1564" s="31"/>
      <c r="F1564" s="31"/>
      <c r="G1564" s="31"/>
    </row>
    <row r="1565" spans="1:7">
      <c r="A1565" s="38" t="s">
        <v>4539</v>
      </c>
      <c r="B1565" s="39">
        <v>23437051</v>
      </c>
      <c r="C1565" s="40" t="s">
        <v>866</v>
      </c>
      <c r="D1565" s="40" t="s">
        <v>4540</v>
      </c>
      <c r="E1565" s="31"/>
      <c r="F1565" s="31"/>
      <c r="G1565" s="31"/>
    </row>
    <row r="1566" spans="1:7">
      <c r="A1566" s="38" t="s">
        <v>334</v>
      </c>
      <c r="B1566" s="39">
        <v>27168284</v>
      </c>
      <c r="C1566" s="40" t="s">
        <v>866</v>
      </c>
      <c r="D1566" s="40" t="s">
        <v>4541</v>
      </c>
      <c r="E1566" s="31"/>
      <c r="F1566" s="31"/>
      <c r="G1566" s="31"/>
    </row>
    <row r="1567" spans="1:7">
      <c r="A1567" s="38" t="s">
        <v>858</v>
      </c>
      <c r="B1567" s="39">
        <v>23380610</v>
      </c>
      <c r="C1567" s="40" t="s">
        <v>866</v>
      </c>
      <c r="D1567" s="40" t="s">
        <v>4542</v>
      </c>
      <c r="E1567" s="31"/>
      <c r="F1567" s="31"/>
      <c r="G1567" s="31"/>
    </row>
    <row r="1568" spans="1:7">
      <c r="A1568" s="38" t="s">
        <v>981</v>
      </c>
      <c r="B1568" s="39">
        <v>20998346</v>
      </c>
      <c r="C1568" s="40" t="s">
        <v>866</v>
      </c>
      <c r="D1568" s="40" t="s">
        <v>4543</v>
      </c>
      <c r="E1568" s="31"/>
      <c r="F1568" s="31"/>
      <c r="G1568" s="31"/>
    </row>
    <row r="1569" spans="1:7">
      <c r="A1569" s="38" t="s">
        <v>902</v>
      </c>
      <c r="B1569" s="39">
        <v>40012393</v>
      </c>
      <c r="C1569" s="40" t="s">
        <v>866</v>
      </c>
      <c r="D1569" s="40" t="s">
        <v>4544</v>
      </c>
      <c r="E1569" s="31"/>
      <c r="F1569" s="31"/>
      <c r="G1569" s="31"/>
    </row>
    <row r="1570" spans="1:7">
      <c r="A1570" s="38" t="s">
        <v>4545</v>
      </c>
      <c r="B1570" s="39">
        <v>10135818</v>
      </c>
      <c r="C1570" s="40" t="s">
        <v>866</v>
      </c>
      <c r="D1570" s="40" t="s">
        <v>4546</v>
      </c>
      <c r="E1570" s="31"/>
      <c r="F1570" s="31"/>
      <c r="G1570" s="31"/>
    </row>
    <row r="1571" spans="1:7">
      <c r="A1571" s="38" t="s">
        <v>4547</v>
      </c>
      <c r="B1571" s="39">
        <v>10200388</v>
      </c>
      <c r="C1571" s="40" t="s">
        <v>866</v>
      </c>
      <c r="D1571" s="40" t="s">
        <v>4548</v>
      </c>
      <c r="E1571" s="31"/>
      <c r="F1571" s="31"/>
      <c r="G1571" s="31"/>
    </row>
    <row r="1572" spans="1:7">
      <c r="A1572" s="38" t="s">
        <v>4549</v>
      </c>
      <c r="B1572" s="39">
        <v>10206186</v>
      </c>
      <c r="C1572" s="40" t="s">
        <v>866</v>
      </c>
      <c r="D1572" s="40" t="s">
        <v>4550</v>
      </c>
      <c r="E1572" s="31"/>
      <c r="F1572" s="31"/>
      <c r="G1572" s="31"/>
    </row>
    <row r="1573" spans="1:7">
      <c r="A1573" s="38" t="s">
        <v>4551</v>
      </c>
      <c r="B1573" s="39">
        <v>28520550</v>
      </c>
      <c r="C1573" s="40" t="s">
        <v>866</v>
      </c>
      <c r="D1573" s="40" t="s">
        <v>4552</v>
      </c>
      <c r="E1573" s="31"/>
      <c r="F1573" s="31"/>
      <c r="G1573" s="31"/>
    </row>
    <row r="1574" spans="1:7">
      <c r="A1574" s="38" t="s">
        <v>4553</v>
      </c>
      <c r="B1574" s="39">
        <v>10136996</v>
      </c>
      <c r="C1574" s="40" t="s">
        <v>866</v>
      </c>
      <c r="D1574" s="40" t="s">
        <v>4554</v>
      </c>
      <c r="E1574" s="31"/>
      <c r="F1574" s="31"/>
      <c r="G1574" s="31"/>
    </row>
    <row r="1575" spans="1:7">
      <c r="A1575" s="38" t="s">
        <v>4555</v>
      </c>
      <c r="B1575" s="39">
        <v>27888325</v>
      </c>
      <c r="C1575" s="40" t="s">
        <v>866</v>
      </c>
      <c r="D1575" s="40" t="s">
        <v>4556</v>
      </c>
      <c r="E1575" s="31"/>
      <c r="F1575" s="31"/>
      <c r="G1575" s="31"/>
    </row>
    <row r="1576" spans="1:7">
      <c r="A1576" s="38" t="s">
        <v>1502</v>
      </c>
      <c r="B1576" s="39">
        <v>25711037</v>
      </c>
      <c r="C1576" s="40" t="s">
        <v>866</v>
      </c>
      <c r="D1576" s="40" t="s">
        <v>4557</v>
      </c>
      <c r="E1576" s="31"/>
      <c r="F1576" s="31"/>
      <c r="G1576" s="31"/>
    </row>
    <row r="1577" spans="1:7">
      <c r="A1577" s="38" t="s">
        <v>4558</v>
      </c>
      <c r="B1577" s="39">
        <v>10065455</v>
      </c>
      <c r="C1577" s="40" t="s">
        <v>866</v>
      </c>
      <c r="D1577" s="40" t="s">
        <v>4559</v>
      </c>
      <c r="E1577" s="31"/>
      <c r="F1577" s="31"/>
      <c r="G1577" s="31"/>
    </row>
    <row r="1578" spans="1:7">
      <c r="A1578" s="38" t="s">
        <v>4560</v>
      </c>
      <c r="B1578" s="39">
        <v>23615618</v>
      </c>
      <c r="C1578" s="40" t="s">
        <v>866</v>
      </c>
      <c r="D1578" s="40" t="s">
        <v>4561</v>
      </c>
      <c r="E1578" s="31"/>
      <c r="F1578" s="31"/>
      <c r="G1578" s="31"/>
    </row>
    <row r="1579" spans="1:7">
      <c r="A1579" s="38" t="s">
        <v>4562</v>
      </c>
      <c r="B1579" s="39">
        <v>22156814</v>
      </c>
      <c r="C1579" s="40" t="s">
        <v>866</v>
      </c>
      <c r="D1579" s="40" t="s">
        <v>4563</v>
      </c>
      <c r="E1579" s="31"/>
      <c r="F1579" s="31"/>
      <c r="G1579" s="31"/>
    </row>
    <row r="1580" spans="1:7">
      <c r="A1580" s="38" t="s">
        <v>1701</v>
      </c>
      <c r="B1580" s="39">
        <v>10189367</v>
      </c>
      <c r="C1580" s="40" t="s">
        <v>866</v>
      </c>
      <c r="D1580" s="40" t="s">
        <v>4564</v>
      </c>
      <c r="E1580" s="31"/>
      <c r="F1580" s="31"/>
      <c r="G1580" s="31"/>
    </row>
    <row r="1581" spans="1:7">
      <c r="A1581" s="38" t="s">
        <v>906</v>
      </c>
      <c r="B1581" s="39">
        <v>10119921</v>
      </c>
      <c r="C1581" s="40" t="s">
        <v>866</v>
      </c>
      <c r="D1581" s="40" t="s">
        <v>4565</v>
      </c>
      <c r="E1581" s="31"/>
      <c r="F1581" s="31"/>
      <c r="G1581" s="31"/>
    </row>
    <row r="1582" spans="1:7">
      <c r="A1582" s="38" t="s">
        <v>1218</v>
      </c>
      <c r="B1582" s="39">
        <v>20473421</v>
      </c>
      <c r="C1582" s="40" t="s">
        <v>866</v>
      </c>
      <c r="D1582" s="40" t="s">
        <v>4566</v>
      </c>
      <c r="E1582" s="31"/>
      <c r="F1582" s="31"/>
      <c r="G1582" s="31"/>
    </row>
    <row r="1583" spans="1:7">
      <c r="A1583" s="38" t="s">
        <v>4567</v>
      </c>
      <c r="B1583" s="39">
        <v>29444181</v>
      </c>
      <c r="C1583" s="40" t="s">
        <v>866</v>
      </c>
      <c r="D1583" s="40" t="s">
        <v>4568</v>
      </c>
      <c r="E1583" s="31"/>
      <c r="F1583" s="31"/>
      <c r="G1583" s="31"/>
    </row>
    <row r="1584" spans="1:7">
      <c r="A1584" s="38" t="s">
        <v>905</v>
      </c>
      <c r="B1584" s="39">
        <v>10189372</v>
      </c>
      <c r="C1584" s="40" t="s">
        <v>866</v>
      </c>
      <c r="D1584" s="40" t="s">
        <v>4569</v>
      </c>
      <c r="E1584" s="31"/>
      <c r="F1584" s="31"/>
      <c r="G1584" s="31"/>
    </row>
    <row r="1585" spans="1:7">
      <c r="A1585" s="38" t="s">
        <v>4570</v>
      </c>
      <c r="B1585" s="39">
        <v>10186203</v>
      </c>
      <c r="C1585" s="40" t="s">
        <v>866</v>
      </c>
      <c r="D1585" s="40" t="s">
        <v>4571</v>
      </c>
      <c r="E1585" s="31"/>
      <c r="F1585" s="31"/>
      <c r="G1585" s="31"/>
    </row>
    <row r="1586" spans="1:7">
      <c r="A1586" s="38" t="s">
        <v>4572</v>
      </c>
      <c r="B1586" s="39">
        <v>10140631</v>
      </c>
      <c r="C1586" s="40" t="s">
        <v>866</v>
      </c>
      <c r="D1586" s="40" t="s">
        <v>4573</v>
      </c>
      <c r="E1586" s="31"/>
      <c r="F1586" s="31"/>
      <c r="G1586" s="31"/>
    </row>
    <row r="1587" spans="1:7">
      <c r="A1587" s="38" t="s">
        <v>4574</v>
      </c>
      <c r="B1587" s="39">
        <v>21544284</v>
      </c>
      <c r="C1587" s="40" t="s">
        <v>866</v>
      </c>
      <c r="D1587" s="40" t="s">
        <v>4575</v>
      </c>
      <c r="E1587" s="31"/>
      <c r="F1587" s="31"/>
      <c r="G1587" s="31"/>
    </row>
    <row r="1588" spans="1:7">
      <c r="A1588" s="38" t="s">
        <v>4576</v>
      </c>
      <c r="B1588" s="39">
        <v>26104886</v>
      </c>
      <c r="C1588" s="40" t="s">
        <v>866</v>
      </c>
      <c r="D1588" s="40" t="s">
        <v>4577</v>
      </c>
      <c r="E1588" s="31"/>
      <c r="F1588" s="31"/>
      <c r="G1588" s="31"/>
    </row>
    <row r="1589" spans="1:7">
      <c r="A1589" s="38" t="s">
        <v>4578</v>
      </c>
      <c r="B1589" s="39">
        <v>40023152</v>
      </c>
      <c r="C1589" s="40" t="s">
        <v>866</v>
      </c>
      <c r="D1589" s="40" t="s">
        <v>4579</v>
      </c>
      <c r="E1589" s="31"/>
      <c r="F1589" s="31"/>
      <c r="G1589" s="31"/>
    </row>
    <row r="1590" spans="1:7">
      <c r="A1590" s="38" t="s">
        <v>4580</v>
      </c>
      <c r="B1590" s="39">
        <v>40052798</v>
      </c>
      <c r="C1590" s="40" t="s">
        <v>866</v>
      </c>
      <c r="D1590" s="40" t="s">
        <v>4581</v>
      </c>
      <c r="E1590" s="31"/>
      <c r="F1590" s="31"/>
      <c r="G1590" s="31"/>
    </row>
    <row r="1591" spans="1:7">
      <c r="A1591" s="38" t="s">
        <v>853</v>
      </c>
      <c r="B1591" s="39">
        <v>40084244</v>
      </c>
      <c r="C1591" s="40" t="s">
        <v>866</v>
      </c>
      <c r="D1591" s="40" t="s">
        <v>4582</v>
      </c>
      <c r="E1591" s="31"/>
      <c r="F1591" s="31"/>
      <c r="G1591" s="31"/>
    </row>
    <row r="1592" spans="1:7">
      <c r="A1592" s="38" t="s">
        <v>4583</v>
      </c>
      <c r="B1592" s="39">
        <v>40082981</v>
      </c>
      <c r="C1592" s="40" t="s">
        <v>866</v>
      </c>
      <c r="D1592" s="40" t="s">
        <v>4584</v>
      </c>
      <c r="E1592" s="31"/>
      <c r="F1592" s="31"/>
      <c r="G1592" s="31"/>
    </row>
    <row r="1593" spans="1:7">
      <c r="A1593" s="38" t="s">
        <v>4585</v>
      </c>
      <c r="B1593" s="39">
        <v>40082002</v>
      </c>
      <c r="C1593" s="40" t="s">
        <v>866</v>
      </c>
      <c r="D1593" s="40" t="s">
        <v>4586</v>
      </c>
      <c r="E1593" s="31"/>
      <c r="F1593" s="31"/>
      <c r="G1593" s="31"/>
    </row>
    <row r="1594" spans="1:7">
      <c r="A1594" s="38" t="s">
        <v>4587</v>
      </c>
      <c r="B1594" s="39">
        <v>10213437</v>
      </c>
      <c r="C1594" s="40" t="s">
        <v>866</v>
      </c>
      <c r="D1594" s="40" t="s">
        <v>4588</v>
      </c>
      <c r="E1594" s="31"/>
      <c r="F1594" s="31"/>
      <c r="G1594" s="31"/>
    </row>
    <row r="1595" spans="1:7">
      <c r="A1595" s="38" t="s">
        <v>4589</v>
      </c>
      <c r="B1595" s="39">
        <v>10213438</v>
      </c>
      <c r="C1595" s="40" t="s">
        <v>866</v>
      </c>
      <c r="D1595" s="40" t="s">
        <v>4590</v>
      </c>
      <c r="E1595" s="31"/>
      <c r="F1595" s="31"/>
      <c r="G1595" s="31"/>
    </row>
    <row r="1596" spans="1:7">
      <c r="A1596" s="38" t="s">
        <v>4591</v>
      </c>
      <c r="B1596" s="39">
        <v>27235267</v>
      </c>
      <c r="C1596" s="40" t="s">
        <v>866</v>
      </c>
      <c r="D1596" s="40" t="s">
        <v>4592</v>
      </c>
      <c r="E1596" s="31"/>
      <c r="F1596" s="31"/>
      <c r="G1596" s="31"/>
    </row>
    <row r="1597" spans="1:7">
      <c r="A1597" s="38" t="s">
        <v>4593</v>
      </c>
      <c r="B1597" s="39">
        <v>10033308</v>
      </c>
      <c r="C1597" s="40" t="s">
        <v>866</v>
      </c>
      <c r="D1597" s="40" t="s">
        <v>4594</v>
      </c>
      <c r="E1597" s="31"/>
      <c r="F1597" s="31"/>
      <c r="G1597" s="31"/>
    </row>
    <row r="1598" spans="1:7">
      <c r="A1598" s="38" t="s">
        <v>4595</v>
      </c>
      <c r="B1598" s="39">
        <v>21674714</v>
      </c>
      <c r="C1598" s="40" t="s">
        <v>866</v>
      </c>
      <c r="D1598" s="40" t="s">
        <v>4596</v>
      </c>
      <c r="E1598" s="31"/>
      <c r="F1598" s="31"/>
      <c r="G1598" s="31"/>
    </row>
    <row r="1599" spans="1:7">
      <c r="A1599" s="38" t="s">
        <v>4597</v>
      </c>
      <c r="B1599" s="39">
        <v>28525153</v>
      </c>
      <c r="C1599" s="40" t="s">
        <v>866</v>
      </c>
      <c r="D1599" s="40" t="s">
        <v>4598</v>
      </c>
      <c r="E1599" s="31"/>
      <c r="F1599" s="31"/>
      <c r="G1599" s="31"/>
    </row>
    <row r="1600" spans="1:7">
      <c r="A1600" s="38" t="s">
        <v>4599</v>
      </c>
      <c r="B1600" s="39">
        <v>23362728</v>
      </c>
      <c r="C1600" s="40" t="s">
        <v>866</v>
      </c>
      <c r="D1600" s="40" t="s">
        <v>4600</v>
      </c>
      <c r="E1600" s="31"/>
      <c r="F1600" s="31"/>
      <c r="G1600" s="31"/>
    </row>
    <row r="1601" spans="1:7">
      <c r="A1601" s="38" t="s">
        <v>4601</v>
      </c>
      <c r="B1601" s="39">
        <v>27878516</v>
      </c>
      <c r="C1601" s="40" t="s">
        <v>866</v>
      </c>
      <c r="D1601" s="40" t="s">
        <v>4602</v>
      </c>
      <c r="E1601" s="31"/>
      <c r="F1601" s="31"/>
      <c r="G1601" s="31"/>
    </row>
    <row r="1602" spans="1:7">
      <c r="A1602" s="38" t="s">
        <v>4603</v>
      </c>
      <c r="B1602" s="39">
        <v>24494431</v>
      </c>
      <c r="C1602" s="40" t="s">
        <v>866</v>
      </c>
      <c r="D1602" s="40" t="s">
        <v>4604</v>
      </c>
      <c r="E1602" s="31"/>
      <c r="F1602" s="31"/>
      <c r="G1602" s="31"/>
    </row>
    <row r="1603" spans="1:7">
      <c r="A1603" s="38" t="s">
        <v>4605</v>
      </c>
      <c r="B1603" s="39">
        <v>24450655</v>
      </c>
      <c r="C1603" s="40" t="s">
        <v>866</v>
      </c>
      <c r="D1603" s="40" t="s">
        <v>4606</v>
      </c>
      <c r="E1603" s="31"/>
      <c r="F1603" s="31"/>
      <c r="G1603" s="31"/>
    </row>
    <row r="1604" spans="1:7">
      <c r="A1604" s="38" t="s">
        <v>4607</v>
      </c>
      <c r="B1604" s="39">
        <v>23632148</v>
      </c>
      <c r="C1604" s="40" t="s">
        <v>866</v>
      </c>
      <c r="D1604" s="40" t="s">
        <v>4608</v>
      </c>
      <c r="E1604" s="31"/>
      <c r="F1604" s="31"/>
      <c r="G1604" s="31"/>
    </row>
    <row r="1605" spans="1:7">
      <c r="A1605" s="38" t="s">
        <v>4609</v>
      </c>
      <c r="B1605" s="39">
        <v>26890199</v>
      </c>
      <c r="C1605" s="40" t="s">
        <v>866</v>
      </c>
      <c r="D1605" s="40" t="s">
        <v>4610</v>
      </c>
      <c r="E1605" s="31"/>
      <c r="F1605" s="31"/>
      <c r="G1605" s="31"/>
    </row>
    <row r="1606" spans="1:7">
      <c r="A1606" s="38" t="s">
        <v>4611</v>
      </c>
      <c r="B1606" s="39">
        <v>27873778</v>
      </c>
      <c r="C1606" s="40" t="s">
        <v>866</v>
      </c>
      <c r="D1606" s="40" t="s">
        <v>4612</v>
      </c>
      <c r="E1606" s="31"/>
      <c r="F1606" s="31"/>
      <c r="G1606" s="31"/>
    </row>
    <row r="1607" spans="1:7">
      <c r="A1607" s="38" t="s">
        <v>4613</v>
      </c>
      <c r="B1607" s="39" t="s">
        <v>4614</v>
      </c>
      <c r="C1607" s="40" t="s">
        <v>866</v>
      </c>
      <c r="D1607" s="40"/>
      <c r="E1607" s="31"/>
      <c r="F1607" s="31"/>
      <c r="G1607" s="31"/>
    </row>
    <row r="1608" spans="1:7">
      <c r="A1608" s="38" t="s">
        <v>4615</v>
      </c>
      <c r="B1608" s="39" t="s">
        <v>4616</v>
      </c>
      <c r="C1608" s="40" t="s">
        <v>866</v>
      </c>
      <c r="D1608" s="40" t="s">
        <v>4617</v>
      </c>
      <c r="E1608" s="31"/>
      <c r="F1608" s="31"/>
      <c r="G1608" s="31"/>
    </row>
    <row r="1609" spans="1:7">
      <c r="A1609" s="38" t="s">
        <v>4618</v>
      </c>
      <c r="B1609" s="39">
        <v>10206183</v>
      </c>
      <c r="C1609" s="38" t="s">
        <v>4619</v>
      </c>
      <c r="D1609" s="40" t="s">
        <v>4620</v>
      </c>
      <c r="E1609" s="31"/>
      <c r="F1609" s="31"/>
      <c r="G1609" s="31"/>
    </row>
    <row r="1610" spans="1:7">
      <c r="A1610" s="38" t="s">
        <v>4621</v>
      </c>
      <c r="B1610" s="39">
        <v>27425015</v>
      </c>
      <c r="C1610" s="38" t="s">
        <v>4619</v>
      </c>
      <c r="D1610" s="40" t="s">
        <v>4622</v>
      </c>
      <c r="E1610" s="31"/>
      <c r="F1610" s="31"/>
      <c r="G1610" s="31"/>
    </row>
    <row r="1611" spans="1:7">
      <c r="A1611" s="38" t="s">
        <v>4623</v>
      </c>
      <c r="B1611" s="39">
        <v>10143096</v>
      </c>
      <c r="C1611" s="38" t="s">
        <v>4619</v>
      </c>
      <c r="D1611" s="40" t="s">
        <v>4624</v>
      </c>
      <c r="E1611" s="31"/>
      <c r="F1611" s="31"/>
      <c r="G1611" s="31"/>
    </row>
    <row r="1612" spans="1:7">
      <c r="A1612" s="38" t="s">
        <v>4625</v>
      </c>
      <c r="B1612" s="39">
        <v>24001753</v>
      </c>
      <c r="C1612" s="38" t="s">
        <v>4619</v>
      </c>
      <c r="D1612" s="40" t="s">
        <v>4626</v>
      </c>
      <c r="E1612" s="31"/>
      <c r="F1612" s="31"/>
      <c r="G1612" s="31"/>
    </row>
    <row r="1613" spans="1:7">
      <c r="A1613" s="38" t="s">
        <v>1442</v>
      </c>
      <c r="B1613" s="39">
        <v>22239140</v>
      </c>
      <c r="C1613" s="38" t="s">
        <v>4619</v>
      </c>
      <c r="D1613" s="40" t="s">
        <v>4627</v>
      </c>
      <c r="E1613" s="31"/>
      <c r="F1613" s="31"/>
      <c r="G1613" s="31"/>
    </row>
    <row r="1614" spans="1:7">
      <c r="A1614" s="38" t="s">
        <v>4628</v>
      </c>
      <c r="B1614" s="39">
        <v>10126401</v>
      </c>
      <c r="C1614" s="38" t="s">
        <v>4619</v>
      </c>
      <c r="D1614" s="40" t="s">
        <v>4629</v>
      </c>
      <c r="E1614" s="31"/>
      <c r="F1614" s="31"/>
      <c r="G1614" s="31"/>
    </row>
    <row r="1615" spans="1:7">
      <c r="A1615" s="38" t="s">
        <v>118</v>
      </c>
      <c r="B1615" s="39">
        <v>25006066</v>
      </c>
      <c r="C1615" s="38" t="s">
        <v>4619</v>
      </c>
      <c r="D1615" s="40" t="s">
        <v>4630</v>
      </c>
      <c r="E1615" s="31"/>
      <c r="F1615" s="31"/>
      <c r="G1615" s="31"/>
    </row>
    <row r="1616" spans="1:7">
      <c r="A1616" s="38" t="s">
        <v>4631</v>
      </c>
      <c r="B1616" s="39">
        <v>25412064</v>
      </c>
      <c r="C1616" s="38" t="s">
        <v>4619</v>
      </c>
      <c r="D1616" s="40" t="s">
        <v>4632</v>
      </c>
      <c r="E1616" s="31"/>
      <c r="F1616" s="31"/>
      <c r="G1616" s="31"/>
    </row>
    <row r="1617" spans="1:7">
      <c r="A1617" s="38" t="s">
        <v>4633</v>
      </c>
      <c r="B1617" s="39">
        <v>10189467</v>
      </c>
      <c r="C1617" s="38" t="s">
        <v>4619</v>
      </c>
      <c r="D1617" s="40" t="s">
        <v>4634</v>
      </c>
      <c r="E1617" s="31"/>
      <c r="F1617" s="31"/>
      <c r="G1617" s="31"/>
    </row>
    <row r="1618" spans="1:7">
      <c r="A1618" s="38" t="s">
        <v>4635</v>
      </c>
      <c r="B1618" s="39">
        <v>25681197</v>
      </c>
      <c r="C1618" s="38" t="s">
        <v>4619</v>
      </c>
      <c r="D1618" s="40" t="s">
        <v>4636</v>
      </c>
      <c r="E1618" s="31"/>
      <c r="F1618" s="31"/>
      <c r="G1618" s="31"/>
    </row>
    <row r="1619" spans="1:7">
      <c r="A1619" s="38" t="s">
        <v>4637</v>
      </c>
      <c r="B1619" s="39">
        <v>10084169</v>
      </c>
      <c r="C1619" s="38" t="s">
        <v>4619</v>
      </c>
      <c r="D1619" s="40" t="s">
        <v>4638</v>
      </c>
      <c r="E1619" s="31"/>
      <c r="F1619" s="31"/>
      <c r="G1619" s="31"/>
    </row>
    <row r="1620" spans="1:7">
      <c r="A1620" s="38" t="s">
        <v>4639</v>
      </c>
      <c r="B1620" s="39">
        <v>23543153</v>
      </c>
      <c r="C1620" s="38" t="s">
        <v>4619</v>
      </c>
      <c r="D1620" s="40" t="s">
        <v>4640</v>
      </c>
      <c r="E1620" s="31"/>
      <c r="F1620" s="31"/>
      <c r="G1620" s="31"/>
    </row>
    <row r="1621" spans="1:7">
      <c r="A1621" s="38" t="s">
        <v>4641</v>
      </c>
      <c r="B1621" s="39">
        <v>24012097</v>
      </c>
      <c r="C1621" s="38" t="s">
        <v>4619</v>
      </c>
      <c r="D1621" s="40" t="s">
        <v>4642</v>
      </c>
      <c r="E1621" s="31"/>
      <c r="F1621" s="31"/>
      <c r="G1621" s="31"/>
    </row>
    <row r="1622" spans="1:7">
      <c r="A1622" s="38" t="s">
        <v>4643</v>
      </c>
      <c r="B1622" s="39">
        <v>10122808</v>
      </c>
      <c r="C1622" s="38" t="s">
        <v>4619</v>
      </c>
      <c r="D1622" s="40" t="s">
        <v>4644</v>
      </c>
      <c r="E1622" s="31"/>
      <c r="F1622" s="31"/>
      <c r="G1622" s="31"/>
    </row>
    <row r="1623" spans="1:7">
      <c r="A1623" s="38" t="s">
        <v>4645</v>
      </c>
      <c r="B1623" s="39">
        <v>27695411</v>
      </c>
      <c r="C1623" s="38" t="s">
        <v>4619</v>
      </c>
      <c r="D1623" s="40" t="s">
        <v>4646</v>
      </c>
      <c r="E1623" s="31"/>
      <c r="F1623" s="31"/>
      <c r="G1623" s="31"/>
    </row>
    <row r="1624" spans="1:7">
      <c r="A1624" s="38" t="s">
        <v>4647</v>
      </c>
      <c r="B1624" s="39">
        <v>10158334</v>
      </c>
      <c r="C1624" s="38" t="s">
        <v>4619</v>
      </c>
      <c r="D1624" s="40" t="s">
        <v>4648</v>
      </c>
      <c r="E1624" s="31"/>
      <c r="F1624" s="31"/>
      <c r="G1624" s="31"/>
    </row>
    <row r="1625" spans="1:7">
      <c r="A1625" s="38" t="s">
        <v>4649</v>
      </c>
      <c r="B1625" s="39">
        <v>10172759</v>
      </c>
      <c r="C1625" s="38" t="s">
        <v>4619</v>
      </c>
      <c r="D1625" s="40" t="s">
        <v>4650</v>
      </c>
      <c r="E1625" s="31"/>
      <c r="F1625" s="31"/>
      <c r="G1625" s="31"/>
    </row>
    <row r="1626" spans="1:7">
      <c r="A1626" s="38" t="s">
        <v>4651</v>
      </c>
      <c r="B1626" s="39">
        <v>27177127</v>
      </c>
      <c r="C1626" s="38" t="s">
        <v>4619</v>
      </c>
      <c r="D1626" s="40" t="s">
        <v>4652</v>
      </c>
      <c r="E1626" s="31"/>
      <c r="F1626" s="31"/>
      <c r="G1626" s="31"/>
    </row>
    <row r="1627" spans="1:7">
      <c r="A1627" s="38" t="s">
        <v>4653</v>
      </c>
      <c r="B1627" s="39">
        <v>26869823</v>
      </c>
      <c r="C1627" s="38" t="s">
        <v>4619</v>
      </c>
      <c r="D1627" s="40" t="s">
        <v>4654</v>
      </c>
      <c r="E1627" s="31"/>
      <c r="F1627" s="31"/>
      <c r="G1627" s="31"/>
    </row>
    <row r="1628" spans="1:7">
      <c r="A1628" s="38" t="s">
        <v>4655</v>
      </c>
      <c r="B1628" s="39">
        <v>10194530</v>
      </c>
      <c r="C1628" s="38" t="s">
        <v>4619</v>
      </c>
      <c r="D1628" s="40" t="s">
        <v>4656</v>
      </c>
      <c r="E1628" s="31"/>
      <c r="F1628" s="31"/>
      <c r="G1628" s="31"/>
    </row>
    <row r="1629" spans="1:7">
      <c r="A1629" s="38" t="s">
        <v>4657</v>
      </c>
      <c r="B1629" s="39">
        <v>23166643</v>
      </c>
      <c r="C1629" s="38" t="s">
        <v>4619</v>
      </c>
      <c r="D1629" s="40" t="s">
        <v>4658</v>
      </c>
      <c r="E1629" s="31"/>
      <c r="F1629" s="31"/>
      <c r="G1629" s="31"/>
    </row>
    <row r="1630" spans="1:7">
      <c r="A1630" s="38" t="s">
        <v>4659</v>
      </c>
      <c r="B1630" s="39">
        <v>24473493</v>
      </c>
      <c r="C1630" s="38" t="s">
        <v>4619</v>
      </c>
      <c r="D1630" s="40" t="s">
        <v>4660</v>
      </c>
      <c r="E1630" s="31"/>
      <c r="F1630" s="31"/>
      <c r="G1630" s="31"/>
    </row>
    <row r="1631" spans="1:7">
      <c r="A1631" s="38" t="s">
        <v>4661</v>
      </c>
      <c r="B1631" s="39">
        <v>24746589</v>
      </c>
      <c r="C1631" s="38" t="s">
        <v>4619</v>
      </c>
      <c r="D1631" s="40" t="s">
        <v>4662</v>
      </c>
      <c r="E1631" s="31"/>
      <c r="F1631" s="31"/>
      <c r="G1631" s="31"/>
    </row>
    <row r="1632" spans="1:7">
      <c r="A1632" s="38" t="s">
        <v>4663</v>
      </c>
      <c r="B1632" s="39">
        <v>25143233</v>
      </c>
      <c r="C1632" s="38" t="s">
        <v>4619</v>
      </c>
      <c r="D1632" s="40" t="s">
        <v>4664</v>
      </c>
      <c r="E1632" s="31"/>
      <c r="F1632" s="31"/>
      <c r="G1632" s="31"/>
    </row>
    <row r="1633" spans="1:7">
      <c r="A1633" s="38" t="s">
        <v>4665</v>
      </c>
      <c r="B1633" s="39">
        <v>29305351</v>
      </c>
      <c r="C1633" s="38" t="s">
        <v>4619</v>
      </c>
      <c r="D1633" s="40" t="s">
        <v>4666</v>
      </c>
      <c r="E1633" s="31"/>
      <c r="F1633" s="31"/>
      <c r="G1633" s="31"/>
    </row>
    <row r="1634" spans="1:7">
      <c r="A1634" s="38" t="s">
        <v>4667</v>
      </c>
      <c r="B1634" s="39">
        <v>29009825</v>
      </c>
      <c r="C1634" s="38" t="s">
        <v>4619</v>
      </c>
      <c r="D1634" s="40" t="s">
        <v>4668</v>
      </c>
      <c r="E1634" s="31"/>
      <c r="F1634" s="31"/>
      <c r="G1634" s="31"/>
    </row>
    <row r="1635" spans="1:7">
      <c r="A1635" s="38" t="s">
        <v>4669</v>
      </c>
      <c r="B1635" s="39">
        <v>29077510</v>
      </c>
      <c r="C1635" s="38" t="s">
        <v>4619</v>
      </c>
      <c r="D1635" s="40" t="s">
        <v>4670</v>
      </c>
      <c r="E1635" s="31"/>
      <c r="F1635" s="31"/>
      <c r="G1635" s="31"/>
    </row>
    <row r="1636" spans="1:7">
      <c r="A1636" s="38" t="s">
        <v>4671</v>
      </c>
      <c r="B1636" s="39">
        <v>10206300</v>
      </c>
      <c r="C1636" s="38" t="s">
        <v>4619</v>
      </c>
      <c r="D1636" s="40" t="s">
        <v>4672</v>
      </c>
      <c r="E1636" s="31"/>
      <c r="F1636" s="31"/>
      <c r="G1636" s="31"/>
    </row>
    <row r="1637" spans="1:7">
      <c r="A1637" s="38" t="s">
        <v>4673</v>
      </c>
      <c r="B1637" s="39">
        <v>10211871</v>
      </c>
      <c r="C1637" s="38" t="s">
        <v>4619</v>
      </c>
      <c r="D1637" s="40" t="s">
        <v>4674</v>
      </c>
      <c r="E1637" s="31"/>
      <c r="F1637" s="31"/>
      <c r="G1637" s="31"/>
    </row>
    <row r="1638" spans="1:7">
      <c r="A1638" s="38" t="s">
        <v>4675</v>
      </c>
      <c r="B1638" s="39">
        <v>10109724</v>
      </c>
      <c r="C1638" s="38" t="s">
        <v>4619</v>
      </c>
      <c r="D1638" s="40" t="s">
        <v>4676</v>
      </c>
      <c r="E1638" s="31"/>
      <c r="F1638" s="31"/>
      <c r="G1638" s="31"/>
    </row>
    <row r="1639" spans="1:7">
      <c r="A1639" s="38" t="s">
        <v>4677</v>
      </c>
      <c r="B1639" s="39">
        <v>21001884</v>
      </c>
      <c r="C1639" s="38" t="s">
        <v>4619</v>
      </c>
      <c r="D1639" s="40" t="s">
        <v>4678</v>
      </c>
      <c r="E1639" s="31"/>
      <c r="F1639" s="31"/>
      <c r="G1639" s="31"/>
    </row>
    <row r="1640" spans="1:7">
      <c r="A1640" s="38" t="s">
        <v>4679</v>
      </c>
      <c r="B1640" s="39">
        <v>26754279</v>
      </c>
      <c r="C1640" s="38" t="s">
        <v>4619</v>
      </c>
      <c r="D1640" s="40" t="s">
        <v>4680</v>
      </c>
      <c r="E1640" s="31"/>
      <c r="F1640" s="31"/>
      <c r="G1640" s="31"/>
    </row>
    <row r="1641" spans="1:7">
      <c r="A1641" s="38" t="s">
        <v>4681</v>
      </c>
      <c r="B1641" s="39">
        <v>10129232</v>
      </c>
      <c r="C1641" s="38" t="s">
        <v>4619</v>
      </c>
      <c r="D1641" s="40" t="s">
        <v>4682</v>
      </c>
      <c r="E1641" s="31"/>
      <c r="F1641" s="31"/>
      <c r="G1641" s="31"/>
    </row>
    <row r="1642" spans="1:7">
      <c r="A1642" s="38" t="s">
        <v>4683</v>
      </c>
      <c r="B1642" s="39">
        <v>20995606</v>
      </c>
      <c r="C1642" s="38" t="s">
        <v>4619</v>
      </c>
      <c r="D1642" s="40" t="s">
        <v>4684</v>
      </c>
      <c r="E1642" s="31"/>
      <c r="F1642" s="31"/>
      <c r="G1642" s="31"/>
    </row>
    <row r="1643" spans="1:7">
      <c r="A1643" s="38" t="s">
        <v>4685</v>
      </c>
      <c r="B1643" s="39">
        <v>10101468</v>
      </c>
      <c r="C1643" s="38" t="s">
        <v>4619</v>
      </c>
      <c r="D1643" s="40" t="s">
        <v>4686</v>
      </c>
      <c r="E1643" s="31"/>
      <c r="F1643" s="31"/>
      <c r="G1643" s="31"/>
    </row>
    <row r="1644" spans="1:7">
      <c r="A1644" s="38" t="s">
        <v>4687</v>
      </c>
      <c r="B1644" s="39">
        <v>22582422</v>
      </c>
      <c r="C1644" s="38" t="s">
        <v>4619</v>
      </c>
      <c r="D1644" s="40" t="s">
        <v>4688</v>
      </c>
      <c r="E1644" s="31"/>
      <c r="F1644" s="31"/>
      <c r="G1644" s="31"/>
    </row>
    <row r="1645" spans="1:7">
      <c r="A1645" s="38" t="s">
        <v>4689</v>
      </c>
      <c r="B1645" s="39">
        <v>10194529</v>
      </c>
      <c r="C1645" s="38" t="s">
        <v>4619</v>
      </c>
      <c r="D1645" s="40" t="s">
        <v>4690</v>
      </c>
      <c r="E1645" s="31"/>
      <c r="F1645" s="31"/>
      <c r="G1645" s="31"/>
    </row>
    <row r="1646" spans="1:7">
      <c r="A1646" s="38" t="s">
        <v>4691</v>
      </c>
      <c r="B1646" s="39">
        <v>27715358</v>
      </c>
      <c r="C1646" s="38" t="s">
        <v>4619</v>
      </c>
      <c r="D1646" s="40" t="s">
        <v>4692</v>
      </c>
      <c r="E1646" s="31"/>
      <c r="F1646" s="31"/>
      <c r="G1646" s="31"/>
    </row>
    <row r="1647" spans="1:7">
      <c r="A1647" s="38" t="s">
        <v>4693</v>
      </c>
      <c r="B1647" s="39">
        <v>27310854</v>
      </c>
      <c r="C1647" s="38" t="s">
        <v>4619</v>
      </c>
      <c r="D1647" s="40" t="s">
        <v>4694</v>
      </c>
      <c r="E1647" s="31"/>
      <c r="F1647" s="31"/>
      <c r="G1647" s="31"/>
    </row>
    <row r="1648" spans="1:7">
      <c r="A1648" s="38" t="s">
        <v>4695</v>
      </c>
      <c r="B1648" s="39">
        <v>29785310</v>
      </c>
      <c r="C1648" s="38" t="s">
        <v>4619</v>
      </c>
      <c r="D1648" s="40" t="s">
        <v>4696</v>
      </c>
      <c r="E1648" s="31"/>
      <c r="F1648" s="31"/>
      <c r="G1648" s="31"/>
    </row>
    <row r="1649" spans="1:7">
      <c r="A1649" s="38" t="s">
        <v>4697</v>
      </c>
      <c r="B1649" s="39">
        <v>40053829</v>
      </c>
      <c r="C1649" s="38" t="s">
        <v>4619</v>
      </c>
      <c r="D1649" s="40" t="s">
        <v>4698</v>
      </c>
      <c r="E1649" s="31"/>
      <c r="F1649" s="31"/>
      <c r="G1649" s="31"/>
    </row>
    <row r="1650" spans="1:7">
      <c r="A1650" s="38" t="s">
        <v>4699</v>
      </c>
      <c r="B1650" s="39">
        <v>29550143</v>
      </c>
      <c r="C1650" s="38" t="s">
        <v>4619</v>
      </c>
      <c r="D1650" s="40" t="s">
        <v>4700</v>
      </c>
      <c r="E1650" s="31"/>
      <c r="F1650" s="31"/>
      <c r="G1650" s="31"/>
    </row>
    <row r="1651" spans="1:7">
      <c r="A1651" s="38" t="s">
        <v>4701</v>
      </c>
      <c r="B1651" s="39">
        <v>26498841</v>
      </c>
      <c r="C1651" s="38" t="s">
        <v>4619</v>
      </c>
      <c r="D1651" s="40" t="s">
        <v>4702</v>
      </c>
      <c r="E1651" s="31"/>
      <c r="F1651" s="31"/>
      <c r="G1651" s="31"/>
    </row>
    <row r="1652" spans="1:7">
      <c r="A1652" s="38" t="s">
        <v>4703</v>
      </c>
      <c r="B1652" s="39">
        <v>40083671</v>
      </c>
      <c r="C1652" s="38" t="s">
        <v>4619</v>
      </c>
      <c r="D1652" s="40" t="s">
        <v>4704</v>
      </c>
      <c r="E1652" s="31"/>
      <c r="F1652" s="31"/>
      <c r="G1652" s="31"/>
    </row>
    <row r="1653" spans="1:7">
      <c r="A1653" s="38" t="s">
        <v>4705</v>
      </c>
      <c r="B1653" s="39">
        <v>27130678</v>
      </c>
      <c r="C1653" s="38" t="s">
        <v>4619</v>
      </c>
      <c r="D1653" s="40" t="s">
        <v>4706</v>
      </c>
      <c r="E1653" s="31"/>
      <c r="F1653" s="31"/>
      <c r="G1653" s="31"/>
    </row>
    <row r="1654" spans="1:7">
      <c r="A1654" s="38" t="s">
        <v>4707</v>
      </c>
      <c r="B1654" s="39">
        <v>40085186</v>
      </c>
      <c r="C1654" s="38" t="s">
        <v>4619</v>
      </c>
      <c r="D1654" s="40" t="s">
        <v>4708</v>
      </c>
      <c r="E1654" s="31"/>
      <c r="F1654" s="31"/>
      <c r="G1654" s="31"/>
    </row>
    <row r="1655" spans="1:7">
      <c r="A1655" s="38" t="s">
        <v>4709</v>
      </c>
      <c r="B1655" s="39">
        <v>29538844</v>
      </c>
      <c r="C1655" s="38" t="s">
        <v>4619</v>
      </c>
      <c r="D1655" s="40" t="s">
        <v>4710</v>
      </c>
      <c r="E1655" s="31"/>
      <c r="F1655" s="31"/>
      <c r="G1655" s="31"/>
    </row>
    <row r="1656" spans="1:7">
      <c r="A1656" s="38" t="s">
        <v>4711</v>
      </c>
      <c r="B1656" s="39">
        <v>40082400</v>
      </c>
      <c r="C1656" s="38" t="s">
        <v>4619</v>
      </c>
      <c r="D1656" s="40" t="s">
        <v>4712</v>
      </c>
      <c r="E1656" s="31"/>
      <c r="F1656" s="31"/>
      <c r="G1656" s="31"/>
    </row>
    <row r="1657" spans="1:7">
      <c r="A1657" s="38" t="s">
        <v>4713</v>
      </c>
      <c r="B1657" s="39">
        <v>40086484</v>
      </c>
      <c r="C1657" s="38" t="s">
        <v>4619</v>
      </c>
      <c r="D1657" s="40" t="s">
        <v>4714</v>
      </c>
      <c r="E1657" s="31"/>
      <c r="F1657" s="31"/>
      <c r="G1657" s="31"/>
    </row>
    <row r="1658" spans="1:7">
      <c r="A1658" s="38" t="s">
        <v>4715</v>
      </c>
      <c r="B1658" s="39">
        <v>40087387</v>
      </c>
      <c r="C1658" s="38" t="s">
        <v>4619</v>
      </c>
      <c r="D1658" s="40" t="s">
        <v>4716</v>
      </c>
      <c r="E1658" s="31"/>
      <c r="F1658" s="31"/>
      <c r="G1658" s="31"/>
    </row>
    <row r="1659" spans="1:7">
      <c r="A1659" s="38" t="s">
        <v>4717</v>
      </c>
      <c r="B1659" s="39">
        <v>40085131</v>
      </c>
      <c r="C1659" s="38" t="s">
        <v>4619</v>
      </c>
      <c r="D1659" s="40" t="s">
        <v>4718</v>
      </c>
      <c r="E1659" s="31"/>
      <c r="F1659" s="31"/>
      <c r="G1659" s="31"/>
    </row>
    <row r="1660" spans="1:7">
      <c r="A1660" s="38" t="s">
        <v>4719</v>
      </c>
      <c r="B1660" s="39">
        <v>40082630</v>
      </c>
      <c r="C1660" s="38" t="s">
        <v>4619</v>
      </c>
      <c r="D1660" s="40" t="s">
        <v>4720</v>
      </c>
      <c r="E1660" s="31"/>
      <c r="F1660" s="31"/>
      <c r="G1660" s="31"/>
    </row>
    <row r="1661" spans="1:7">
      <c r="A1661" s="38" t="s">
        <v>4721</v>
      </c>
      <c r="B1661" s="39">
        <v>28090181</v>
      </c>
      <c r="C1661" s="38" t="s">
        <v>4619</v>
      </c>
      <c r="D1661" s="40" t="s">
        <v>4722</v>
      </c>
      <c r="E1661" s="31"/>
      <c r="F1661" s="31"/>
      <c r="G1661" s="31"/>
    </row>
    <row r="1662" spans="1:7">
      <c r="A1662" s="38" t="s">
        <v>4723</v>
      </c>
      <c r="B1662" s="39">
        <v>27412525</v>
      </c>
      <c r="C1662" s="38" t="s">
        <v>4619</v>
      </c>
      <c r="D1662" s="40" t="s">
        <v>4724</v>
      </c>
      <c r="E1662" s="31"/>
      <c r="F1662" s="31"/>
      <c r="G1662" s="31"/>
    </row>
    <row r="1663" spans="1:7">
      <c r="A1663" s="38" t="s">
        <v>4725</v>
      </c>
      <c r="B1663" s="39">
        <v>22012294</v>
      </c>
      <c r="C1663" s="38" t="s">
        <v>4619</v>
      </c>
      <c r="D1663" s="40" t="s">
        <v>4726</v>
      </c>
      <c r="E1663" s="31"/>
      <c r="F1663" s="31"/>
      <c r="G1663" s="31"/>
    </row>
    <row r="1664" spans="1:7">
      <c r="A1664" s="38" t="s">
        <v>4727</v>
      </c>
      <c r="B1664" s="39">
        <v>21767011</v>
      </c>
      <c r="C1664" s="38" t="s">
        <v>4619</v>
      </c>
      <c r="D1664" s="40" t="s">
        <v>4728</v>
      </c>
      <c r="E1664" s="31"/>
      <c r="F1664" s="31"/>
      <c r="G1664" s="31"/>
    </row>
    <row r="1665" spans="1:7">
      <c r="A1665" s="38" t="s">
        <v>4729</v>
      </c>
      <c r="B1665" s="39">
        <v>27535899</v>
      </c>
      <c r="C1665" s="38" t="s">
        <v>4619</v>
      </c>
      <c r="D1665" s="40" t="s">
        <v>4730</v>
      </c>
      <c r="E1665" s="31"/>
      <c r="F1665" s="31"/>
      <c r="G1665" s="31"/>
    </row>
    <row r="1666" spans="1:7">
      <c r="A1666" s="38" t="s">
        <v>4731</v>
      </c>
      <c r="B1666" s="39">
        <v>28989990</v>
      </c>
      <c r="C1666" s="38" t="s">
        <v>4619</v>
      </c>
      <c r="D1666" s="40" t="s">
        <v>4732</v>
      </c>
      <c r="E1666" s="31"/>
      <c r="F1666" s="31"/>
      <c r="G1666" s="31"/>
    </row>
    <row r="1667" spans="1:7">
      <c r="A1667" s="38" t="s">
        <v>4733</v>
      </c>
      <c r="B1667" s="39">
        <v>20655813</v>
      </c>
      <c r="C1667" s="38" t="s">
        <v>4619</v>
      </c>
      <c r="D1667" s="40" t="s">
        <v>4734</v>
      </c>
      <c r="E1667" s="31"/>
      <c r="F1667" s="31"/>
      <c r="G1667" s="31"/>
    </row>
    <row r="1668" spans="1:7">
      <c r="A1668" s="38" t="s">
        <v>4735</v>
      </c>
      <c r="B1668" s="39">
        <v>22902443</v>
      </c>
      <c r="C1668" s="38" t="s">
        <v>4619</v>
      </c>
      <c r="D1668" s="40" t="s">
        <v>4736</v>
      </c>
      <c r="E1668" s="31"/>
      <c r="F1668" s="31"/>
      <c r="G1668" s="31"/>
    </row>
    <row r="1669" spans="1:7">
      <c r="A1669" s="38" t="s">
        <v>4737</v>
      </c>
      <c r="B1669" s="39">
        <v>21362216</v>
      </c>
      <c r="C1669" s="38" t="s">
        <v>4619</v>
      </c>
      <c r="D1669" s="40" t="s">
        <v>4738</v>
      </c>
      <c r="E1669" s="31"/>
      <c r="F1669" s="31"/>
      <c r="G1669" s="31"/>
    </row>
    <row r="1670" spans="1:7">
      <c r="A1670" s="38" t="s">
        <v>4739</v>
      </c>
      <c r="B1670" s="39">
        <v>21474057</v>
      </c>
      <c r="C1670" s="38" t="s">
        <v>4619</v>
      </c>
      <c r="D1670" s="40" t="s">
        <v>4740</v>
      </c>
      <c r="E1670" s="31"/>
      <c r="F1670" s="31"/>
      <c r="G1670" s="31"/>
    </row>
    <row r="1671" spans="1:7">
      <c r="A1671" s="38" t="s">
        <v>4741</v>
      </c>
      <c r="B1671" s="39">
        <v>22995883</v>
      </c>
      <c r="C1671" s="38" t="s">
        <v>4619</v>
      </c>
      <c r="D1671" s="40" t="s">
        <v>4742</v>
      </c>
      <c r="E1671" s="31"/>
      <c r="F1671" s="31"/>
      <c r="G1671" s="31"/>
    </row>
    <row r="1672" spans="1:7">
      <c r="A1672" s="38" t="s">
        <v>4743</v>
      </c>
      <c r="B1672" s="39">
        <v>23449580</v>
      </c>
      <c r="C1672" s="38" t="s">
        <v>4619</v>
      </c>
      <c r="D1672" s="40" t="s">
        <v>4744</v>
      </c>
      <c r="E1672" s="31"/>
      <c r="F1672" s="31"/>
      <c r="G1672" s="31"/>
    </row>
    <row r="1673" spans="1:7">
      <c r="A1673" s="38" t="s">
        <v>4745</v>
      </c>
      <c r="B1673" s="39">
        <v>10101142</v>
      </c>
      <c r="C1673" s="38" t="s">
        <v>4619</v>
      </c>
      <c r="D1673" s="40" t="s">
        <v>4746</v>
      </c>
      <c r="E1673" s="31"/>
      <c r="F1673" s="31"/>
      <c r="G1673" s="31"/>
    </row>
    <row r="1674" spans="1:7">
      <c r="A1674" s="38" t="s">
        <v>4747</v>
      </c>
      <c r="B1674" s="39">
        <v>21247816</v>
      </c>
      <c r="C1674" s="38" t="s">
        <v>4619</v>
      </c>
      <c r="D1674" s="40" t="s">
        <v>4748</v>
      </c>
      <c r="E1674" s="31"/>
      <c r="F1674" s="31"/>
      <c r="G1674" s="31"/>
    </row>
    <row r="1675" spans="1:7">
      <c r="A1675" s="38" t="s">
        <v>4749</v>
      </c>
      <c r="B1675" s="39">
        <v>23823210</v>
      </c>
      <c r="C1675" s="38" t="s">
        <v>4619</v>
      </c>
      <c r="D1675" s="40" t="s">
        <v>4750</v>
      </c>
      <c r="E1675" s="31"/>
      <c r="F1675" s="31"/>
      <c r="G1675" s="31"/>
    </row>
    <row r="1676" spans="1:7">
      <c r="A1676" s="38" t="s">
        <v>4751</v>
      </c>
      <c r="B1676" s="39">
        <v>22944286</v>
      </c>
      <c r="C1676" s="38" t="s">
        <v>4619</v>
      </c>
      <c r="D1676" s="40" t="s">
        <v>4752</v>
      </c>
      <c r="E1676" s="31"/>
      <c r="F1676" s="31"/>
      <c r="G1676" s="31"/>
    </row>
    <row r="1677" spans="1:7">
      <c r="A1677" s="38" t="s">
        <v>4753</v>
      </c>
      <c r="B1677" s="39">
        <v>25769280</v>
      </c>
      <c r="C1677" s="38" t="s">
        <v>4619</v>
      </c>
      <c r="D1677" s="40" t="s">
        <v>4754</v>
      </c>
      <c r="E1677" s="31"/>
      <c r="F1677" s="31"/>
      <c r="G1677" s="31"/>
    </row>
    <row r="1678" spans="1:7">
      <c r="A1678" s="38" t="s">
        <v>4755</v>
      </c>
      <c r="B1678" s="39">
        <v>24176995</v>
      </c>
      <c r="C1678" s="38" t="s">
        <v>4619</v>
      </c>
      <c r="D1678" s="40" t="s">
        <v>4756</v>
      </c>
      <c r="E1678" s="31"/>
      <c r="F1678" s="31"/>
      <c r="G1678" s="31"/>
    </row>
    <row r="1679" spans="1:7">
      <c r="A1679" s="38" t="s">
        <v>4757</v>
      </c>
      <c r="B1679" s="39">
        <v>23980618</v>
      </c>
      <c r="C1679" s="38" t="s">
        <v>4619</v>
      </c>
      <c r="D1679" s="40" t="s">
        <v>4758</v>
      </c>
      <c r="E1679" s="31"/>
      <c r="F1679" s="31"/>
      <c r="G1679" s="31"/>
    </row>
    <row r="1680" spans="1:7">
      <c r="A1680" s="38" t="s">
        <v>4759</v>
      </c>
      <c r="B1680" s="39">
        <v>23955893</v>
      </c>
      <c r="C1680" s="38" t="s">
        <v>4619</v>
      </c>
      <c r="D1680" s="40" t="s">
        <v>4760</v>
      </c>
      <c r="E1680" s="31"/>
      <c r="F1680" s="31"/>
      <c r="G1680" s="31"/>
    </row>
    <row r="1681" spans="1:7">
      <c r="A1681" s="38" t="s">
        <v>4761</v>
      </c>
      <c r="B1681" s="39">
        <v>22435322</v>
      </c>
      <c r="C1681" s="38" t="s">
        <v>4619</v>
      </c>
      <c r="D1681" s="40" t="s">
        <v>4762</v>
      </c>
      <c r="E1681" s="31"/>
      <c r="F1681" s="31"/>
      <c r="G1681" s="31"/>
    </row>
    <row r="1682" spans="1:7">
      <c r="A1682" s="38" t="s">
        <v>4763</v>
      </c>
      <c r="B1682" s="39">
        <v>27590032</v>
      </c>
      <c r="C1682" s="38" t="s">
        <v>4619</v>
      </c>
      <c r="D1682" s="40" t="s">
        <v>4764</v>
      </c>
      <c r="E1682" s="31"/>
      <c r="F1682" s="31"/>
      <c r="G1682" s="31"/>
    </row>
    <row r="1683" spans="1:7">
      <c r="A1683" s="38" t="s">
        <v>4765</v>
      </c>
      <c r="B1683" s="39">
        <v>25014468</v>
      </c>
      <c r="C1683" s="38" t="s">
        <v>4619</v>
      </c>
      <c r="D1683" s="40" t="s">
        <v>4766</v>
      </c>
      <c r="E1683" s="31"/>
      <c r="F1683" s="31"/>
      <c r="G1683" s="31"/>
    </row>
    <row r="1684" spans="1:7">
      <c r="A1684" s="38" t="s">
        <v>4767</v>
      </c>
      <c r="B1684" s="39">
        <v>21257269</v>
      </c>
      <c r="C1684" s="38" t="s">
        <v>4619</v>
      </c>
      <c r="D1684" s="40" t="s">
        <v>4768</v>
      </c>
      <c r="E1684" s="31"/>
      <c r="F1684" s="31"/>
      <c r="G1684" s="31"/>
    </row>
    <row r="1685" spans="1:7">
      <c r="A1685" s="38" t="s">
        <v>4769</v>
      </c>
      <c r="B1685" s="39">
        <v>24956052</v>
      </c>
      <c r="C1685" s="38" t="s">
        <v>4619</v>
      </c>
      <c r="D1685" s="40" t="s">
        <v>4770</v>
      </c>
      <c r="E1685" s="31"/>
      <c r="F1685" s="31"/>
      <c r="G1685" s="31"/>
    </row>
    <row r="1686" spans="1:7">
      <c r="A1686" s="38" t="s">
        <v>4771</v>
      </c>
      <c r="B1686" s="39">
        <v>22608537</v>
      </c>
      <c r="C1686" s="38" t="s">
        <v>4619</v>
      </c>
      <c r="D1686" s="40" t="s">
        <v>4772</v>
      </c>
      <c r="E1686" s="31"/>
      <c r="F1686" s="31"/>
      <c r="G1686" s="31"/>
    </row>
    <row r="1687" spans="1:7">
      <c r="A1687" s="38" t="s">
        <v>4773</v>
      </c>
      <c r="B1687" s="39">
        <v>27794142</v>
      </c>
      <c r="C1687" s="38" t="s">
        <v>4619</v>
      </c>
      <c r="D1687" s="40" t="s">
        <v>4774</v>
      </c>
      <c r="E1687" s="31"/>
      <c r="F1687" s="31"/>
      <c r="G1687" s="31"/>
    </row>
    <row r="1688" spans="1:7">
      <c r="A1688" s="38" t="s">
        <v>4775</v>
      </c>
      <c r="B1688" s="39">
        <v>29264175</v>
      </c>
      <c r="C1688" s="38" t="s">
        <v>4619</v>
      </c>
      <c r="D1688" s="40" t="s">
        <v>4776</v>
      </c>
      <c r="E1688" s="31"/>
      <c r="F1688" s="31"/>
      <c r="G1688" s="31"/>
    </row>
    <row r="1689" spans="1:7">
      <c r="A1689" s="38" t="s">
        <v>4777</v>
      </c>
      <c r="B1689" s="39">
        <v>29548785</v>
      </c>
      <c r="C1689" s="38" t="s">
        <v>4619</v>
      </c>
      <c r="D1689" s="40" t="s">
        <v>4778</v>
      </c>
      <c r="E1689" s="31"/>
      <c r="F1689" s="31"/>
      <c r="G1689" s="31"/>
    </row>
    <row r="1690" spans="1:7">
      <c r="A1690" s="38" t="s">
        <v>4779</v>
      </c>
      <c r="B1690" s="39">
        <v>21006045</v>
      </c>
      <c r="C1690" s="38" t="s">
        <v>4619</v>
      </c>
      <c r="D1690" s="40" t="s">
        <v>4780</v>
      </c>
      <c r="E1690" s="31"/>
      <c r="F1690" s="31"/>
      <c r="G1690" s="31"/>
    </row>
    <row r="1691" spans="1:7">
      <c r="A1691" s="38" t="s">
        <v>4781</v>
      </c>
      <c r="B1691" s="39">
        <v>26244246</v>
      </c>
      <c r="C1691" s="38" t="s">
        <v>4619</v>
      </c>
      <c r="D1691" s="40" t="s">
        <v>4782</v>
      </c>
      <c r="E1691" s="31"/>
      <c r="F1691" s="31"/>
      <c r="G1691" s="31"/>
    </row>
    <row r="1692" spans="1:7">
      <c r="A1692" s="38" t="s">
        <v>4783</v>
      </c>
      <c r="B1692" s="39">
        <v>24939751</v>
      </c>
      <c r="C1692" s="38" t="s">
        <v>4619</v>
      </c>
      <c r="D1692" s="40" t="s">
        <v>4784</v>
      </c>
      <c r="E1692" s="31"/>
      <c r="F1692" s="31"/>
      <c r="G1692" s="31"/>
    </row>
    <row r="1693" spans="1:7">
      <c r="A1693" s="38" t="s">
        <v>4785</v>
      </c>
      <c r="B1693" s="39">
        <v>26565611</v>
      </c>
      <c r="C1693" s="38" t="s">
        <v>4619</v>
      </c>
      <c r="D1693" s="40" t="s">
        <v>4786</v>
      </c>
      <c r="E1693" s="31"/>
      <c r="F1693" s="31"/>
      <c r="G1693" s="31"/>
    </row>
    <row r="1694" spans="1:7">
      <c r="A1694" s="38" t="s">
        <v>205</v>
      </c>
      <c r="B1694" s="39">
        <v>27880049</v>
      </c>
      <c r="C1694" s="38" t="s">
        <v>123</v>
      </c>
      <c r="D1694" s="40" t="s">
        <v>4787</v>
      </c>
      <c r="E1694" s="31"/>
      <c r="F1694" s="31"/>
      <c r="G1694" s="31"/>
    </row>
    <row r="1695" spans="1:7">
      <c r="A1695" s="38" t="s">
        <v>4788</v>
      </c>
      <c r="B1695" s="39">
        <v>40024138</v>
      </c>
      <c r="C1695" s="38" t="s">
        <v>4619</v>
      </c>
      <c r="D1695" s="40"/>
      <c r="E1695" s="31"/>
      <c r="F1695" s="31"/>
      <c r="G1695" s="31"/>
    </row>
    <row r="1696" spans="1:7">
      <c r="A1696" s="38" t="s">
        <v>4789</v>
      </c>
      <c r="B1696" s="39">
        <v>29611967</v>
      </c>
      <c r="C1696" s="38" t="s">
        <v>4619</v>
      </c>
      <c r="D1696" s="40" t="s">
        <v>4790</v>
      </c>
      <c r="E1696" s="31"/>
      <c r="F1696" s="31"/>
      <c r="G1696" s="31"/>
    </row>
    <row r="1697" spans="1:7">
      <c r="A1697" s="38" t="s">
        <v>4791</v>
      </c>
      <c r="B1697" s="39">
        <v>40050224</v>
      </c>
      <c r="C1697" s="38" t="s">
        <v>4619</v>
      </c>
      <c r="D1697" s="40" t="s">
        <v>4792</v>
      </c>
      <c r="E1697" s="31"/>
      <c r="F1697" s="31"/>
      <c r="G1697" s="31"/>
    </row>
    <row r="1698" spans="1:7">
      <c r="A1698" s="38" t="s">
        <v>4793</v>
      </c>
      <c r="B1698" s="39">
        <v>40053698</v>
      </c>
      <c r="C1698" s="38" t="s">
        <v>4619</v>
      </c>
      <c r="D1698" s="40" t="s">
        <v>4794</v>
      </c>
      <c r="E1698" s="31"/>
      <c r="F1698" s="31"/>
      <c r="G1698" s="31"/>
    </row>
    <row r="1699" spans="1:7">
      <c r="A1699" s="38" t="s">
        <v>4795</v>
      </c>
      <c r="B1699" s="39">
        <v>21493264</v>
      </c>
      <c r="C1699" s="38" t="s">
        <v>1564</v>
      </c>
      <c r="D1699" s="40" t="s">
        <v>4796</v>
      </c>
      <c r="E1699" s="31"/>
      <c r="F1699" s="31"/>
      <c r="G1699" s="31"/>
    </row>
    <row r="1700" spans="1:7">
      <c r="A1700" s="38" t="s">
        <v>4797</v>
      </c>
      <c r="B1700" s="39">
        <v>10145917</v>
      </c>
      <c r="C1700" s="38" t="s">
        <v>1564</v>
      </c>
      <c r="D1700" s="40" t="s">
        <v>4798</v>
      </c>
      <c r="E1700" s="31"/>
      <c r="F1700" s="31"/>
      <c r="G1700" s="31"/>
    </row>
    <row r="1701" spans="1:7">
      <c r="A1701" s="38" t="s">
        <v>4799</v>
      </c>
      <c r="B1701" s="39">
        <v>26610633</v>
      </c>
      <c r="C1701" s="38" t="s">
        <v>1564</v>
      </c>
      <c r="D1701" s="40" t="s">
        <v>4800</v>
      </c>
      <c r="E1701" s="31"/>
      <c r="F1701" s="31"/>
      <c r="G1701" s="31"/>
    </row>
    <row r="1702" spans="1:7">
      <c r="A1702" s="38" t="s">
        <v>4801</v>
      </c>
      <c r="B1702" s="39">
        <v>10189437</v>
      </c>
      <c r="C1702" s="38" t="s">
        <v>1564</v>
      </c>
      <c r="D1702" s="40" t="s">
        <v>4802</v>
      </c>
      <c r="E1702" s="31"/>
      <c r="F1702" s="31"/>
      <c r="G1702" s="31"/>
    </row>
    <row r="1703" spans="1:7">
      <c r="A1703" s="38" t="s">
        <v>4803</v>
      </c>
      <c r="B1703" s="39">
        <v>10200350</v>
      </c>
      <c r="C1703" s="38" t="s">
        <v>1564</v>
      </c>
      <c r="D1703" s="40" t="s">
        <v>4804</v>
      </c>
      <c r="E1703" s="31"/>
      <c r="F1703" s="31"/>
      <c r="G1703" s="31"/>
    </row>
    <row r="1704" spans="1:7">
      <c r="A1704" s="38" t="s">
        <v>4805</v>
      </c>
      <c r="B1704" s="39">
        <v>10200387</v>
      </c>
      <c r="C1704" s="38" t="s">
        <v>1564</v>
      </c>
      <c r="D1704" s="40" t="s">
        <v>4806</v>
      </c>
      <c r="E1704" s="31"/>
      <c r="F1704" s="31"/>
      <c r="G1704" s="31"/>
    </row>
    <row r="1705" spans="1:7">
      <c r="A1705" s="38" t="s">
        <v>4807</v>
      </c>
      <c r="B1705" s="39">
        <v>10201997</v>
      </c>
      <c r="C1705" s="38" t="s">
        <v>1564</v>
      </c>
      <c r="D1705" s="40" t="s">
        <v>4808</v>
      </c>
      <c r="E1705" s="31"/>
      <c r="F1705" s="31"/>
      <c r="G1705" s="31"/>
    </row>
    <row r="1706" spans="1:7">
      <c r="A1706" s="38" t="s">
        <v>4809</v>
      </c>
      <c r="B1706" s="39">
        <v>24536770</v>
      </c>
      <c r="C1706" s="38" t="s">
        <v>1564</v>
      </c>
      <c r="D1706" s="40" t="s">
        <v>4810</v>
      </c>
      <c r="E1706" s="31"/>
      <c r="F1706" s="31"/>
      <c r="G1706" s="31"/>
    </row>
    <row r="1707" spans="1:7">
      <c r="A1707" s="38" t="s">
        <v>4811</v>
      </c>
      <c r="B1707" s="39">
        <v>10211643</v>
      </c>
      <c r="C1707" s="38" t="s">
        <v>1564</v>
      </c>
      <c r="D1707" s="40" t="s">
        <v>4812</v>
      </c>
      <c r="E1707" s="31"/>
      <c r="F1707" s="31"/>
      <c r="G1707" s="31"/>
    </row>
    <row r="1708" spans="1:7">
      <c r="A1708" s="38" t="s">
        <v>4813</v>
      </c>
      <c r="B1708" s="39">
        <v>10026735</v>
      </c>
      <c r="C1708" s="38" t="s">
        <v>1564</v>
      </c>
      <c r="D1708" s="40" t="s">
        <v>4814</v>
      </c>
      <c r="E1708" s="31"/>
      <c r="F1708" s="31"/>
      <c r="G1708" s="31"/>
    </row>
    <row r="1709" spans="1:7">
      <c r="A1709" s="38" t="s">
        <v>4815</v>
      </c>
      <c r="B1709" s="39">
        <v>24757629</v>
      </c>
      <c r="C1709" s="38" t="s">
        <v>1564</v>
      </c>
      <c r="D1709" s="40" t="s">
        <v>4816</v>
      </c>
      <c r="E1709" s="31"/>
      <c r="F1709" s="31"/>
      <c r="G1709" s="31"/>
    </row>
    <row r="1710" spans="1:7">
      <c r="A1710" s="38" t="s">
        <v>4817</v>
      </c>
      <c r="B1710" s="39">
        <v>29737219</v>
      </c>
      <c r="C1710" s="38" t="s">
        <v>1564</v>
      </c>
      <c r="D1710" s="40" t="s">
        <v>4818</v>
      </c>
      <c r="E1710" s="31"/>
      <c r="F1710" s="31"/>
      <c r="G1710" s="31"/>
    </row>
    <row r="1711" spans="1:7">
      <c r="A1711" s="38" t="s">
        <v>4819</v>
      </c>
      <c r="B1711" s="39">
        <v>26885705</v>
      </c>
      <c r="C1711" s="38" t="s">
        <v>1564</v>
      </c>
      <c r="D1711" s="40" t="s">
        <v>4820</v>
      </c>
      <c r="E1711" s="31"/>
      <c r="F1711" s="31"/>
      <c r="G1711" s="31"/>
    </row>
    <row r="1712" spans="1:7">
      <c r="A1712" s="38" t="s">
        <v>4821</v>
      </c>
      <c r="B1712" s="39">
        <v>10183866</v>
      </c>
      <c r="C1712" s="38" t="s">
        <v>1564</v>
      </c>
      <c r="D1712" s="40" t="s">
        <v>4822</v>
      </c>
      <c r="E1712" s="31"/>
      <c r="F1712" s="31"/>
      <c r="G1712" s="31"/>
    </row>
    <row r="1713" spans="1:7">
      <c r="A1713" s="38" t="s">
        <v>4823</v>
      </c>
      <c r="B1713" s="39">
        <v>10187783</v>
      </c>
      <c r="C1713" s="38" t="s">
        <v>1564</v>
      </c>
      <c r="D1713" s="40" t="s">
        <v>4824</v>
      </c>
      <c r="E1713" s="31"/>
      <c r="F1713" s="31"/>
      <c r="G1713" s="31"/>
    </row>
    <row r="1714" spans="1:7">
      <c r="A1714" s="38" t="s">
        <v>4825</v>
      </c>
      <c r="B1714" s="39">
        <v>23432238</v>
      </c>
      <c r="C1714" s="38" t="s">
        <v>1564</v>
      </c>
      <c r="D1714" s="40" t="s">
        <v>4826</v>
      </c>
      <c r="E1714" s="31"/>
      <c r="F1714" s="31"/>
      <c r="G1714" s="31"/>
    </row>
    <row r="1715" spans="1:7">
      <c r="A1715" s="38" t="s">
        <v>4827</v>
      </c>
      <c r="B1715" s="39">
        <v>20380121</v>
      </c>
      <c r="C1715" s="38" t="s">
        <v>1564</v>
      </c>
      <c r="D1715" s="40" t="s">
        <v>4828</v>
      </c>
      <c r="E1715" s="31"/>
      <c r="F1715" s="31"/>
      <c r="G1715" s="31"/>
    </row>
    <row r="1716" spans="1:7">
      <c r="A1716" s="38" t="s">
        <v>4829</v>
      </c>
      <c r="B1716" s="39">
        <v>10116062</v>
      </c>
      <c r="C1716" s="38" t="s">
        <v>1564</v>
      </c>
      <c r="D1716" s="40" t="s">
        <v>4830</v>
      </c>
      <c r="E1716" s="31"/>
      <c r="F1716" s="31"/>
      <c r="G1716" s="31"/>
    </row>
    <row r="1717" spans="1:7">
      <c r="A1717" s="38" t="s">
        <v>4831</v>
      </c>
      <c r="B1717" s="39">
        <v>10150276</v>
      </c>
      <c r="C1717" s="38" t="s">
        <v>1564</v>
      </c>
      <c r="D1717" s="40" t="s">
        <v>4832</v>
      </c>
      <c r="E1717" s="31"/>
      <c r="F1717" s="31"/>
      <c r="G1717" s="31"/>
    </row>
    <row r="1718" spans="1:7">
      <c r="A1718" s="38" t="s">
        <v>4833</v>
      </c>
      <c r="B1718" s="39">
        <v>10115958</v>
      </c>
      <c r="C1718" s="38" t="s">
        <v>1564</v>
      </c>
      <c r="D1718" s="40" t="s">
        <v>4834</v>
      </c>
      <c r="E1718" s="31"/>
      <c r="F1718" s="31"/>
      <c r="G1718" s="31"/>
    </row>
    <row r="1719" spans="1:7">
      <c r="A1719" s="38" t="s">
        <v>4835</v>
      </c>
      <c r="B1719" s="39">
        <v>20944750</v>
      </c>
      <c r="C1719" s="38" t="s">
        <v>1564</v>
      </c>
      <c r="D1719" s="40" t="s">
        <v>4836</v>
      </c>
      <c r="E1719" s="31"/>
      <c r="F1719" s="31"/>
      <c r="G1719" s="31"/>
    </row>
    <row r="1720" spans="1:7">
      <c r="A1720" s="38" t="s">
        <v>4837</v>
      </c>
      <c r="B1720" s="39">
        <v>40022256</v>
      </c>
      <c r="C1720" s="40" t="s">
        <v>1564</v>
      </c>
      <c r="D1720" s="40" t="s">
        <v>4838</v>
      </c>
      <c r="E1720" s="31"/>
      <c r="F1720" s="31"/>
      <c r="G1720" s="31"/>
    </row>
    <row r="1721" spans="1:7">
      <c r="A1721" s="38" t="s">
        <v>4839</v>
      </c>
      <c r="B1721" s="39">
        <v>20455458</v>
      </c>
      <c r="C1721" s="40" t="s">
        <v>1564</v>
      </c>
      <c r="D1721" s="40" t="s">
        <v>4840</v>
      </c>
      <c r="E1721" s="31"/>
      <c r="F1721" s="31"/>
      <c r="G1721" s="31"/>
    </row>
    <row r="1722" spans="1:7">
      <c r="A1722" s="38" t="s">
        <v>4841</v>
      </c>
      <c r="B1722" s="39">
        <v>23215822</v>
      </c>
      <c r="C1722" s="40" t="s">
        <v>1564</v>
      </c>
      <c r="D1722" s="40" t="s">
        <v>4842</v>
      </c>
      <c r="E1722" s="31"/>
      <c r="F1722" s="31"/>
      <c r="G1722" s="31"/>
    </row>
    <row r="1723" spans="1:7">
      <c r="A1723" s="38" t="s">
        <v>4843</v>
      </c>
      <c r="B1723" s="39">
        <v>24050991</v>
      </c>
      <c r="C1723" s="40" t="s">
        <v>1564</v>
      </c>
      <c r="D1723" s="40" t="s">
        <v>4844</v>
      </c>
      <c r="E1723" s="31"/>
      <c r="F1723" s="31"/>
      <c r="G1723" s="31"/>
    </row>
    <row r="1724" spans="1:7">
      <c r="A1724" s="38" t="s">
        <v>4845</v>
      </c>
      <c r="B1724" s="39">
        <v>21766988</v>
      </c>
      <c r="C1724" s="40" t="s">
        <v>1564</v>
      </c>
      <c r="D1724" s="40" t="s">
        <v>4846</v>
      </c>
      <c r="E1724" s="31"/>
      <c r="F1724" s="31"/>
      <c r="G1724" s="31"/>
    </row>
    <row r="1725" spans="1:7">
      <c r="A1725" s="38" t="s">
        <v>4847</v>
      </c>
      <c r="B1725" s="39">
        <v>10131263</v>
      </c>
      <c r="C1725" s="40" t="s">
        <v>1564</v>
      </c>
      <c r="D1725" s="40" t="s">
        <v>4848</v>
      </c>
      <c r="E1725" s="31"/>
      <c r="F1725" s="31"/>
      <c r="G1725" s="31"/>
    </row>
    <row r="1726" spans="1:7">
      <c r="A1726" s="38" t="s">
        <v>4849</v>
      </c>
      <c r="B1726" s="39">
        <v>29748954</v>
      </c>
      <c r="C1726" s="40" t="s">
        <v>1564</v>
      </c>
      <c r="D1726" s="40" t="s">
        <v>4850</v>
      </c>
      <c r="E1726" s="31"/>
      <c r="F1726" s="31"/>
      <c r="G1726" s="31"/>
    </row>
    <row r="1727" spans="1:7">
      <c r="A1727" s="38" t="s">
        <v>4851</v>
      </c>
      <c r="B1727" s="39">
        <v>27045069</v>
      </c>
      <c r="C1727" s="40" t="s">
        <v>1564</v>
      </c>
      <c r="D1727" s="40" t="s">
        <v>4852</v>
      </c>
      <c r="E1727" s="31"/>
      <c r="F1727" s="31"/>
      <c r="G1727" s="31"/>
    </row>
    <row r="1728" spans="1:7">
      <c r="A1728" s="38" t="s">
        <v>4853</v>
      </c>
      <c r="B1728" s="39">
        <v>21647725</v>
      </c>
      <c r="C1728" s="40" t="s">
        <v>1564</v>
      </c>
      <c r="D1728" s="40" t="s">
        <v>4854</v>
      </c>
      <c r="E1728" s="31"/>
      <c r="F1728" s="31"/>
      <c r="G1728" s="31"/>
    </row>
    <row r="1729" spans="1:7">
      <c r="A1729" s="38" t="s">
        <v>4855</v>
      </c>
      <c r="B1729" s="39">
        <v>29475575</v>
      </c>
      <c r="C1729" s="40" t="s">
        <v>1564</v>
      </c>
      <c r="D1729" s="40" t="s">
        <v>4856</v>
      </c>
      <c r="E1729" s="31"/>
      <c r="F1729" s="31"/>
      <c r="G1729" s="31"/>
    </row>
    <row r="1730" spans="1:7">
      <c r="A1730" s="38" t="s">
        <v>4857</v>
      </c>
      <c r="B1730" s="39">
        <v>10169604</v>
      </c>
      <c r="C1730" s="40" t="s">
        <v>1564</v>
      </c>
      <c r="D1730" s="40" t="s">
        <v>4858</v>
      </c>
      <c r="E1730" s="31"/>
      <c r="F1730" s="31"/>
      <c r="G1730" s="31"/>
    </row>
    <row r="1731" spans="1:7">
      <c r="A1731" s="38" t="s">
        <v>4859</v>
      </c>
      <c r="B1731" s="39">
        <v>10187729</v>
      </c>
      <c r="C1731" s="40" t="s">
        <v>1564</v>
      </c>
      <c r="D1731" s="40" t="s">
        <v>4860</v>
      </c>
      <c r="E1731" s="31"/>
      <c r="F1731" s="31"/>
      <c r="G1731" s="31"/>
    </row>
    <row r="1732" spans="1:7">
      <c r="A1732" s="38" t="s">
        <v>4861</v>
      </c>
      <c r="B1732" s="39">
        <v>40000394</v>
      </c>
      <c r="C1732" s="40" t="s">
        <v>1564</v>
      </c>
      <c r="D1732" s="40" t="s">
        <v>4862</v>
      </c>
      <c r="E1732" s="31"/>
      <c r="F1732" s="31"/>
      <c r="G1732" s="31"/>
    </row>
    <row r="1733" spans="1:7">
      <c r="A1733" s="38" t="s">
        <v>4863</v>
      </c>
      <c r="B1733" s="39">
        <v>40056617</v>
      </c>
      <c r="C1733" s="40" t="s">
        <v>1564</v>
      </c>
      <c r="D1733" s="40" t="s">
        <v>4864</v>
      </c>
      <c r="E1733" s="31"/>
      <c r="F1733" s="31"/>
      <c r="G1733" s="31"/>
    </row>
    <row r="1734" spans="1:7">
      <c r="A1734" s="38" t="s">
        <v>1397</v>
      </c>
      <c r="B1734" s="39" t="s">
        <v>4865</v>
      </c>
      <c r="C1734" s="41" t="s">
        <v>1564</v>
      </c>
      <c r="D1734" s="40"/>
      <c r="E1734" s="31"/>
      <c r="F1734" s="31"/>
      <c r="G1734" s="31"/>
    </row>
    <row r="1735" spans="1:7">
      <c r="A1735" s="38" t="s">
        <v>4866</v>
      </c>
      <c r="B1735" s="39">
        <v>23332896</v>
      </c>
      <c r="C1735" s="38" t="s">
        <v>4867</v>
      </c>
      <c r="D1735" s="40" t="s">
        <v>4868</v>
      </c>
      <c r="E1735" s="31"/>
      <c r="F1735" s="31"/>
      <c r="G1735" s="31"/>
    </row>
    <row r="1736" spans="1:7">
      <c r="A1736" s="38" t="s">
        <v>4869</v>
      </c>
      <c r="B1736" s="39">
        <v>10189436</v>
      </c>
      <c r="C1736" s="38" t="s">
        <v>4867</v>
      </c>
      <c r="D1736" s="40" t="s">
        <v>4870</v>
      </c>
      <c r="E1736" s="31"/>
      <c r="F1736" s="31"/>
      <c r="G1736" s="31"/>
    </row>
    <row r="1737" spans="1:7">
      <c r="A1737" s="38" t="s">
        <v>4871</v>
      </c>
      <c r="B1737" s="39">
        <v>10134873</v>
      </c>
      <c r="C1737" s="38" t="s">
        <v>4867</v>
      </c>
      <c r="D1737" s="40" t="s">
        <v>4872</v>
      </c>
      <c r="E1737" s="31"/>
      <c r="F1737" s="31"/>
      <c r="G1737" s="31"/>
    </row>
    <row r="1738" spans="1:7">
      <c r="A1738" s="38" t="s">
        <v>4873</v>
      </c>
      <c r="B1738" s="39">
        <v>27731701</v>
      </c>
      <c r="C1738" s="38" t="s">
        <v>4867</v>
      </c>
      <c r="D1738" s="40" t="s">
        <v>4874</v>
      </c>
      <c r="E1738" s="31"/>
      <c r="F1738" s="31"/>
      <c r="G1738" s="31"/>
    </row>
    <row r="1739" spans="1:7">
      <c r="A1739" s="38" t="s">
        <v>4875</v>
      </c>
      <c r="B1739" s="39">
        <v>21647237</v>
      </c>
      <c r="C1739" s="38" t="s">
        <v>4867</v>
      </c>
      <c r="D1739" s="40" t="s">
        <v>4876</v>
      </c>
      <c r="E1739" s="31"/>
      <c r="F1739" s="31"/>
      <c r="G1739" s="31"/>
    </row>
    <row r="1740" spans="1:7">
      <c r="A1740" s="38" t="s">
        <v>4877</v>
      </c>
      <c r="B1740" s="39">
        <v>10194534</v>
      </c>
      <c r="C1740" s="38" t="s">
        <v>4867</v>
      </c>
      <c r="D1740" s="40" t="s">
        <v>4878</v>
      </c>
      <c r="E1740" s="31"/>
      <c r="F1740" s="31"/>
      <c r="G1740" s="31"/>
    </row>
    <row r="1741" spans="1:7">
      <c r="A1741" s="38" t="s">
        <v>4879</v>
      </c>
      <c r="B1741" s="39">
        <v>10194535</v>
      </c>
      <c r="C1741" s="38" t="s">
        <v>4867</v>
      </c>
      <c r="D1741" s="40" t="s">
        <v>4880</v>
      </c>
      <c r="E1741" s="31"/>
      <c r="F1741" s="31"/>
      <c r="G1741" s="31"/>
    </row>
    <row r="1742" spans="1:7">
      <c r="A1742" s="38" t="s">
        <v>4881</v>
      </c>
      <c r="B1742" s="39">
        <v>10169570</v>
      </c>
      <c r="C1742" s="38" t="s">
        <v>4867</v>
      </c>
      <c r="D1742" s="40" t="s">
        <v>4882</v>
      </c>
      <c r="E1742" s="31"/>
      <c r="F1742" s="31"/>
      <c r="G1742" s="31"/>
    </row>
    <row r="1743" spans="1:7">
      <c r="A1743" s="38" t="s">
        <v>4883</v>
      </c>
      <c r="B1743" s="39">
        <v>21872834</v>
      </c>
      <c r="C1743" s="38" t="s">
        <v>4867</v>
      </c>
      <c r="D1743" s="40" t="s">
        <v>4884</v>
      </c>
      <c r="E1743" s="31"/>
      <c r="F1743" s="31"/>
      <c r="G1743" s="31"/>
    </row>
    <row r="1744" spans="1:7">
      <c r="A1744" s="38" t="s">
        <v>4885</v>
      </c>
      <c r="B1744" s="39">
        <v>21825194</v>
      </c>
      <c r="C1744" s="38" t="s">
        <v>4867</v>
      </c>
      <c r="D1744" s="40" t="s">
        <v>4886</v>
      </c>
      <c r="E1744" s="31"/>
      <c r="F1744" s="31"/>
      <c r="G1744" s="31"/>
    </row>
    <row r="1745" spans="1:7">
      <c r="A1745" s="38" t="s">
        <v>4887</v>
      </c>
      <c r="B1745" s="39">
        <v>22410257</v>
      </c>
      <c r="C1745" s="38" t="s">
        <v>4867</v>
      </c>
      <c r="D1745" s="40" t="s">
        <v>4888</v>
      </c>
      <c r="E1745" s="31"/>
      <c r="F1745" s="31"/>
      <c r="G1745" s="31"/>
    </row>
    <row r="1746" spans="1:7">
      <c r="A1746" s="38" t="s">
        <v>1231</v>
      </c>
      <c r="B1746" s="39">
        <v>22908549</v>
      </c>
      <c r="C1746" s="38" t="s">
        <v>4867</v>
      </c>
      <c r="D1746" s="40" t="s">
        <v>4889</v>
      </c>
      <c r="E1746" s="31"/>
      <c r="F1746" s="31"/>
      <c r="G1746" s="31"/>
    </row>
    <row r="1747" spans="1:7">
      <c r="A1747" s="38" t="s">
        <v>4890</v>
      </c>
      <c r="B1747" s="39">
        <v>29531734</v>
      </c>
      <c r="C1747" s="38" t="s">
        <v>4867</v>
      </c>
      <c r="D1747" s="40" t="s">
        <v>4891</v>
      </c>
      <c r="E1747" s="31"/>
      <c r="F1747" s="31"/>
      <c r="G1747" s="31"/>
    </row>
    <row r="1748" spans="1:7">
      <c r="A1748" s="38" t="s">
        <v>4892</v>
      </c>
      <c r="B1748" s="39">
        <v>10212980</v>
      </c>
      <c r="C1748" s="38" t="s">
        <v>4867</v>
      </c>
      <c r="D1748" s="40" t="s">
        <v>4893</v>
      </c>
      <c r="E1748" s="31"/>
      <c r="F1748" s="31"/>
      <c r="G1748" s="31"/>
    </row>
    <row r="1749" spans="1:7">
      <c r="A1749" s="38" t="s">
        <v>4894</v>
      </c>
      <c r="B1749" s="39">
        <v>10086396</v>
      </c>
      <c r="C1749" s="38" t="s">
        <v>4867</v>
      </c>
      <c r="D1749" s="40" t="s">
        <v>4895</v>
      </c>
      <c r="E1749" s="31"/>
      <c r="F1749" s="31"/>
      <c r="G1749" s="31"/>
    </row>
    <row r="1750" spans="1:7">
      <c r="A1750" s="38" t="s">
        <v>4896</v>
      </c>
      <c r="B1750" s="39">
        <v>28583943</v>
      </c>
      <c r="C1750" s="38" t="s">
        <v>4867</v>
      </c>
      <c r="D1750" s="40" t="s">
        <v>4897</v>
      </c>
      <c r="E1750" s="31"/>
      <c r="F1750" s="31"/>
      <c r="G1750" s="31"/>
    </row>
    <row r="1751" spans="1:7">
      <c r="A1751" s="38" t="s">
        <v>4898</v>
      </c>
      <c r="B1751" s="39">
        <v>10091234</v>
      </c>
      <c r="C1751" s="38" t="s">
        <v>4867</v>
      </c>
      <c r="D1751" s="40" t="s">
        <v>4899</v>
      </c>
      <c r="E1751" s="31"/>
      <c r="F1751" s="31"/>
      <c r="G1751" s="31"/>
    </row>
    <row r="1752" spans="1:7">
      <c r="A1752" s="38" t="s">
        <v>4900</v>
      </c>
      <c r="B1752" s="39">
        <v>22403331</v>
      </c>
      <c r="C1752" s="38" t="s">
        <v>4867</v>
      </c>
      <c r="D1752" s="40" t="s">
        <v>4901</v>
      </c>
      <c r="E1752" s="31"/>
      <c r="F1752" s="31"/>
      <c r="G1752" s="31"/>
    </row>
    <row r="1753" spans="1:7">
      <c r="A1753" s="38" t="s">
        <v>4902</v>
      </c>
      <c r="B1753" s="39">
        <v>10092997</v>
      </c>
      <c r="C1753" s="38" t="s">
        <v>4867</v>
      </c>
      <c r="D1753" s="40" t="s">
        <v>4903</v>
      </c>
      <c r="E1753" s="31"/>
      <c r="F1753" s="31"/>
      <c r="G1753" s="31"/>
    </row>
    <row r="1754" spans="1:7">
      <c r="A1754" s="38" t="s">
        <v>4904</v>
      </c>
      <c r="B1754" s="39">
        <v>29217932</v>
      </c>
      <c r="C1754" s="38" t="s">
        <v>4867</v>
      </c>
      <c r="D1754" s="40" t="s">
        <v>4905</v>
      </c>
      <c r="E1754" s="31"/>
      <c r="F1754" s="31"/>
      <c r="G1754" s="31"/>
    </row>
    <row r="1755" spans="1:7">
      <c r="A1755" s="38" t="s">
        <v>4906</v>
      </c>
      <c r="B1755" s="39">
        <v>25760038</v>
      </c>
      <c r="C1755" s="38" t="s">
        <v>4867</v>
      </c>
      <c r="D1755" s="40" t="s">
        <v>4907</v>
      </c>
      <c r="E1755" s="31"/>
      <c r="F1755" s="31"/>
      <c r="G1755" s="31"/>
    </row>
    <row r="1756" spans="1:7">
      <c r="A1756" s="38" t="s">
        <v>4908</v>
      </c>
      <c r="B1756" s="39">
        <v>10130709</v>
      </c>
      <c r="C1756" s="38" t="s">
        <v>4867</v>
      </c>
      <c r="D1756" s="40" t="s">
        <v>4909</v>
      </c>
      <c r="E1756" s="31"/>
      <c r="F1756" s="31"/>
      <c r="G1756" s="31"/>
    </row>
    <row r="1757" spans="1:7">
      <c r="A1757" s="38" t="s">
        <v>4910</v>
      </c>
      <c r="B1757" s="39">
        <v>27101422</v>
      </c>
      <c r="C1757" s="38" t="s">
        <v>4867</v>
      </c>
      <c r="D1757" s="40" t="s">
        <v>4911</v>
      </c>
      <c r="E1757" s="31"/>
      <c r="F1757" s="31"/>
      <c r="G1757" s="31"/>
    </row>
    <row r="1758" spans="1:7">
      <c r="A1758" s="38" t="s">
        <v>4912</v>
      </c>
      <c r="B1758" s="39">
        <v>10139926</v>
      </c>
      <c r="C1758" s="38" t="s">
        <v>4867</v>
      </c>
      <c r="D1758" s="40" t="s">
        <v>4913</v>
      </c>
      <c r="E1758" s="31"/>
      <c r="F1758" s="31"/>
      <c r="G1758" s="31"/>
    </row>
    <row r="1759" spans="1:7">
      <c r="A1759" s="38" t="s">
        <v>4914</v>
      </c>
      <c r="B1759" s="39">
        <v>10172843</v>
      </c>
      <c r="C1759" s="38" t="s">
        <v>4867</v>
      </c>
      <c r="D1759" s="40" t="s">
        <v>4915</v>
      </c>
      <c r="E1759" s="31"/>
      <c r="F1759" s="31"/>
      <c r="G1759" s="31"/>
    </row>
    <row r="1760" spans="1:7">
      <c r="A1760" s="38" t="s">
        <v>4916</v>
      </c>
      <c r="B1760" s="39">
        <v>27307608</v>
      </c>
      <c r="C1760" s="38" t="s">
        <v>4867</v>
      </c>
      <c r="D1760" s="40" t="s">
        <v>4917</v>
      </c>
      <c r="E1760" s="31"/>
      <c r="F1760" s="31"/>
      <c r="G1760" s="31"/>
    </row>
    <row r="1761" spans="1:7">
      <c r="A1761" s="38" t="s">
        <v>4918</v>
      </c>
      <c r="B1761" s="39">
        <v>10198295</v>
      </c>
      <c r="C1761" s="38" t="s">
        <v>4867</v>
      </c>
      <c r="D1761" s="40" t="s">
        <v>4919</v>
      </c>
      <c r="E1761" s="31"/>
      <c r="F1761" s="31"/>
      <c r="G1761" s="31"/>
    </row>
    <row r="1762" spans="1:7">
      <c r="A1762" s="38" t="s">
        <v>4920</v>
      </c>
      <c r="B1762" s="39">
        <v>40109813</v>
      </c>
      <c r="C1762" s="38" t="s">
        <v>4867</v>
      </c>
      <c r="D1762" s="40" t="s">
        <v>4921</v>
      </c>
      <c r="E1762" s="31"/>
      <c r="F1762" s="31"/>
      <c r="G1762" s="31"/>
    </row>
    <row r="1763" spans="1:7">
      <c r="A1763" s="38" t="s">
        <v>4922</v>
      </c>
      <c r="B1763" s="39">
        <v>40102560</v>
      </c>
      <c r="C1763" s="38" t="s">
        <v>4867</v>
      </c>
      <c r="D1763" s="40" t="s">
        <v>4923</v>
      </c>
      <c r="E1763" s="31"/>
      <c r="F1763" s="31"/>
      <c r="G1763" s="31"/>
    </row>
    <row r="1764" spans="1:7">
      <c r="A1764" s="38" t="s">
        <v>4924</v>
      </c>
      <c r="B1764" s="39">
        <v>10159005</v>
      </c>
      <c r="C1764" s="40" t="s">
        <v>4925</v>
      </c>
      <c r="D1764" s="40" t="s">
        <v>4926</v>
      </c>
      <c r="E1764" s="31"/>
      <c r="F1764" s="31"/>
      <c r="G1764" s="31"/>
    </row>
    <row r="1765" spans="1:7">
      <c r="A1765" s="38" t="s">
        <v>4927</v>
      </c>
      <c r="B1765" s="39">
        <v>10165095</v>
      </c>
      <c r="C1765" s="40" t="s">
        <v>4925</v>
      </c>
      <c r="D1765" s="40" t="s">
        <v>4928</v>
      </c>
      <c r="E1765" s="31"/>
      <c r="F1765" s="31"/>
      <c r="G1765" s="31"/>
    </row>
    <row r="1766" spans="1:7">
      <c r="A1766" s="38" t="s">
        <v>4929</v>
      </c>
      <c r="B1766" s="39">
        <v>26029450</v>
      </c>
      <c r="C1766" s="40" t="s">
        <v>4925</v>
      </c>
      <c r="D1766" s="40" t="s">
        <v>4930</v>
      </c>
      <c r="E1766" s="31"/>
      <c r="F1766" s="31"/>
      <c r="G1766" s="31"/>
    </row>
    <row r="1767" spans="1:7">
      <c r="A1767" s="38" t="s">
        <v>4931</v>
      </c>
      <c r="B1767" s="39">
        <v>21063499</v>
      </c>
      <c r="C1767" s="40" t="s">
        <v>4925</v>
      </c>
      <c r="D1767" s="40" t="s">
        <v>4932</v>
      </c>
      <c r="E1767" s="31"/>
      <c r="F1767" s="31"/>
      <c r="G1767" s="31"/>
    </row>
    <row r="1768" spans="1:7">
      <c r="A1768" s="38" t="s">
        <v>4933</v>
      </c>
      <c r="B1768" s="39">
        <v>10116812</v>
      </c>
      <c r="C1768" s="40" t="s">
        <v>4925</v>
      </c>
      <c r="D1768" s="40" t="s">
        <v>4934</v>
      </c>
      <c r="E1768" s="31"/>
      <c r="F1768" s="31"/>
      <c r="G1768" s="31"/>
    </row>
    <row r="1769" spans="1:7">
      <c r="A1769" s="38" t="s">
        <v>4935</v>
      </c>
      <c r="B1769" s="39">
        <v>23227480</v>
      </c>
      <c r="C1769" s="40" t="s">
        <v>4925</v>
      </c>
      <c r="D1769" s="40" t="s">
        <v>4936</v>
      </c>
      <c r="E1769" s="31"/>
      <c r="F1769" s="31"/>
      <c r="G1769" s="31"/>
    </row>
    <row r="1770" spans="1:7">
      <c r="A1770" s="38" t="s">
        <v>4937</v>
      </c>
      <c r="B1770" s="39">
        <v>25514061</v>
      </c>
      <c r="C1770" s="40" t="s">
        <v>4925</v>
      </c>
      <c r="D1770" s="40" t="s">
        <v>4938</v>
      </c>
      <c r="E1770" s="31"/>
      <c r="F1770" s="31"/>
      <c r="G1770" s="31"/>
    </row>
    <row r="1771" spans="1:7">
      <c r="A1771" s="38" t="s">
        <v>4939</v>
      </c>
      <c r="B1771" s="39">
        <v>10161593</v>
      </c>
      <c r="C1771" s="40" t="s">
        <v>4925</v>
      </c>
      <c r="D1771" s="40" t="s">
        <v>4940</v>
      </c>
      <c r="E1771" s="31"/>
      <c r="F1771" s="31"/>
      <c r="G1771" s="31"/>
    </row>
    <row r="1772" spans="1:7">
      <c r="A1772" s="38" t="s">
        <v>4941</v>
      </c>
      <c r="B1772" s="39">
        <v>29229337</v>
      </c>
      <c r="C1772" s="40" t="s">
        <v>4925</v>
      </c>
      <c r="D1772" s="40" t="s">
        <v>4942</v>
      </c>
      <c r="E1772" s="31"/>
      <c r="F1772" s="31"/>
      <c r="G1772" s="31"/>
    </row>
    <row r="1773" spans="1:7">
      <c r="A1773" s="38" t="s">
        <v>4943</v>
      </c>
      <c r="B1773" s="39">
        <v>10165033</v>
      </c>
      <c r="C1773" s="40" t="s">
        <v>4925</v>
      </c>
      <c r="D1773" s="40" t="s">
        <v>4944</v>
      </c>
      <c r="E1773" s="31"/>
      <c r="F1773" s="31"/>
      <c r="G1773" s="31"/>
    </row>
    <row r="1774" spans="1:7">
      <c r="A1774" s="38" t="s">
        <v>4945</v>
      </c>
      <c r="B1774" s="39">
        <v>10149529</v>
      </c>
      <c r="C1774" s="40" t="s">
        <v>4925</v>
      </c>
      <c r="D1774" s="40" t="s">
        <v>4946</v>
      </c>
      <c r="E1774" s="31"/>
      <c r="F1774" s="31"/>
      <c r="G1774" s="31"/>
    </row>
    <row r="1775" spans="1:7">
      <c r="A1775" s="38" t="s">
        <v>1702</v>
      </c>
      <c r="B1775" s="39">
        <v>10109449</v>
      </c>
      <c r="C1775" s="40" t="s">
        <v>4925</v>
      </c>
      <c r="D1775" s="40" t="s">
        <v>4947</v>
      </c>
      <c r="E1775" s="31"/>
      <c r="F1775" s="31"/>
      <c r="G1775" s="31"/>
    </row>
    <row r="1776" spans="1:7">
      <c r="A1776" s="38" t="s">
        <v>4948</v>
      </c>
      <c r="B1776" s="39">
        <v>10137045</v>
      </c>
      <c r="C1776" s="40" t="s">
        <v>4925</v>
      </c>
      <c r="D1776" s="40" t="s">
        <v>4949</v>
      </c>
      <c r="E1776" s="31"/>
      <c r="F1776" s="31"/>
      <c r="G1776" s="31"/>
    </row>
    <row r="1777" spans="1:7">
      <c r="A1777" s="38" t="s">
        <v>4950</v>
      </c>
      <c r="B1777" s="39">
        <v>10111197</v>
      </c>
      <c r="C1777" s="40" t="s">
        <v>4925</v>
      </c>
      <c r="D1777" s="40" t="s">
        <v>4951</v>
      </c>
      <c r="E1777" s="31"/>
      <c r="F1777" s="31"/>
      <c r="G1777" s="31"/>
    </row>
    <row r="1778" spans="1:7">
      <c r="A1778" s="38" t="s">
        <v>4952</v>
      </c>
      <c r="B1778" s="39">
        <v>27544669</v>
      </c>
      <c r="C1778" s="38" t="s">
        <v>4953</v>
      </c>
      <c r="D1778" s="40" t="s">
        <v>4954</v>
      </c>
      <c r="E1778" s="31"/>
      <c r="F1778" s="31"/>
      <c r="G1778" s="31"/>
    </row>
    <row r="1779" spans="1:7">
      <c r="A1779" s="38" t="s">
        <v>4955</v>
      </c>
      <c r="B1779" s="39" t="s">
        <v>4956</v>
      </c>
      <c r="C1779" s="40"/>
      <c r="D1779" s="40"/>
      <c r="E1779" s="31"/>
      <c r="F1779" s="31"/>
      <c r="G1779" s="31"/>
    </row>
    <row r="1780" spans="1:7">
      <c r="A1780" s="38" t="s">
        <v>4957</v>
      </c>
      <c r="B1780" s="39" t="s">
        <v>4958</v>
      </c>
      <c r="C1780" s="40"/>
      <c r="D1780" s="40"/>
      <c r="E1780" s="31"/>
      <c r="F1780" s="31"/>
      <c r="G1780" s="31"/>
    </row>
    <row r="1781" spans="1:7">
      <c r="A1781" s="38" t="s">
        <v>4959</v>
      </c>
      <c r="B1781" s="39" t="s">
        <v>4960</v>
      </c>
      <c r="C1781" s="40"/>
      <c r="D1781" s="40"/>
      <c r="E1781" s="31"/>
      <c r="F1781" s="31"/>
      <c r="G1781" s="31"/>
    </row>
    <row r="1782" spans="1:7">
      <c r="A1782" s="38" t="s">
        <v>4961</v>
      </c>
      <c r="B1782" s="39" t="s">
        <v>4962</v>
      </c>
      <c r="C1782" s="40"/>
      <c r="D1782" s="40"/>
      <c r="E1782" s="31"/>
      <c r="F1782" s="31"/>
      <c r="G1782" s="31"/>
    </row>
    <row r="1783" spans="1:7">
      <c r="A1783" s="38" t="s">
        <v>4963</v>
      </c>
      <c r="B1783" s="39" t="s">
        <v>4964</v>
      </c>
      <c r="C1783" s="40"/>
      <c r="D1783" s="40"/>
      <c r="E1783" s="31"/>
      <c r="F1783" s="31"/>
      <c r="G1783" s="31"/>
    </row>
    <row r="1784" spans="1:7">
      <c r="A1784" s="38" t="s">
        <v>4965</v>
      </c>
      <c r="B1784" s="39" t="s">
        <v>4966</v>
      </c>
      <c r="C1784" s="40"/>
      <c r="D1784" s="40"/>
      <c r="E1784" s="31"/>
      <c r="F1784" s="31"/>
      <c r="G1784" s="31"/>
    </row>
    <row r="1785" spans="1:7">
      <c r="A1785" s="38" t="s">
        <v>4967</v>
      </c>
      <c r="B1785" s="39" t="s">
        <v>4968</v>
      </c>
      <c r="C1785" s="40"/>
      <c r="D1785" s="40"/>
      <c r="E1785" s="31"/>
      <c r="F1785" s="31"/>
      <c r="G1785" s="31"/>
    </row>
    <row r="1786" spans="1:7">
      <c r="A1786" s="38" t="s">
        <v>4969</v>
      </c>
      <c r="B1786" s="39" t="s">
        <v>4970</v>
      </c>
      <c r="C1786" s="40"/>
      <c r="D1786" s="40"/>
      <c r="E1786" s="31"/>
      <c r="F1786" s="31"/>
      <c r="G1786" s="31"/>
    </row>
    <row r="1787" spans="1:7">
      <c r="A1787" s="38" t="s">
        <v>4971</v>
      </c>
      <c r="B1787" s="39" t="s">
        <v>4972</v>
      </c>
      <c r="C1787" s="40"/>
      <c r="D1787" s="40"/>
      <c r="E1787" s="31"/>
      <c r="F1787" s="31"/>
      <c r="G1787" s="31"/>
    </row>
    <row r="1788" spans="1:7">
      <c r="A1788" s="38" t="s">
        <v>4973</v>
      </c>
      <c r="B1788" s="39" t="s">
        <v>4974</v>
      </c>
      <c r="C1788" s="40"/>
      <c r="D1788" s="40"/>
      <c r="E1788" s="31"/>
      <c r="F1788" s="31"/>
      <c r="G1788" s="31"/>
    </row>
    <row r="1789" spans="1:7">
      <c r="A1789" s="38" t="s">
        <v>4975</v>
      </c>
      <c r="B1789" s="39" t="s">
        <v>4976</v>
      </c>
      <c r="C1789" s="40"/>
      <c r="D1789" s="40"/>
      <c r="E1789" s="31"/>
      <c r="F1789" s="31"/>
      <c r="G1789" s="31"/>
    </row>
    <row r="1790" spans="1:7">
      <c r="A1790" s="38" t="s">
        <v>4977</v>
      </c>
      <c r="B1790" s="39" t="s">
        <v>4978</v>
      </c>
      <c r="C1790" s="40"/>
      <c r="D1790" s="40"/>
      <c r="E1790" s="31"/>
      <c r="F1790" s="31"/>
      <c r="G1790" s="31"/>
    </row>
    <row r="1791" spans="1:7">
      <c r="A1791" s="38" t="s">
        <v>4979</v>
      </c>
      <c r="B1791" s="39" t="s">
        <v>4980</v>
      </c>
      <c r="C1791" s="40"/>
      <c r="D1791" s="40"/>
      <c r="E1791" s="31"/>
      <c r="F1791" s="31"/>
      <c r="G1791" s="31"/>
    </row>
    <row r="1792" spans="1:7">
      <c r="A1792" s="38" t="s">
        <v>4981</v>
      </c>
      <c r="B1792" s="39" t="s">
        <v>4982</v>
      </c>
      <c r="C1792" s="40"/>
      <c r="D1792" s="40"/>
      <c r="E1792" s="31"/>
      <c r="F1792" s="31"/>
      <c r="G1792" s="31"/>
    </row>
    <row r="1793" spans="1:7">
      <c r="A1793" s="38" t="s">
        <v>4983</v>
      </c>
      <c r="B1793" s="39" t="s">
        <v>4984</v>
      </c>
      <c r="C1793" s="40"/>
      <c r="D1793" s="40"/>
      <c r="E1793" s="31"/>
      <c r="F1793" s="31"/>
      <c r="G1793" s="31"/>
    </row>
    <row r="1794" spans="1:7">
      <c r="A1794" s="38" t="s">
        <v>4985</v>
      </c>
      <c r="B1794" s="39" t="s">
        <v>4986</v>
      </c>
      <c r="C1794" s="40"/>
      <c r="D1794" s="40"/>
      <c r="E1794" s="31"/>
      <c r="F1794" s="31"/>
      <c r="G1794" s="31"/>
    </row>
    <row r="1795" spans="1:7">
      <c r="A1795" s="38" t="s">
        <v>4987</v>
      </c>
      <c r="B1795" s="39" t="s">
        <v>4988</v>
      </c>
      <c r="C1795" s="40"/>
      <c r="D1795" s="40"/>
      <c r="E1795" s="31"/>
      <c r="F1795" s="31"/>
      <c r="G1795" s="31"/>
    </row>
    <row r="1796" spans="1:7">
      <c r="A1796" s="38" t="s">
        <v>4989</v>
      </c>
      <c r="B1796" s="39" t="s">
        <v>4990</v>
      </c>
      <c r="C1796" s="40"/>
      <c r="D1796" s="40"/>
      <c r="E1796" s="31"/>
      <c r="F1796" s="31"/>
      <c r="G1796" s="31"/>
    </row>
    <row r="1797" spans="1:7">
      <c r="A1797" s="38" t="s">
        <v>4991</v>
      </c>
      <c r="B1797" s="39" t="s">
        <v>4992</v>
      </c>
      <c r="C1797" s="40"/>
      <c r="D1797" s="40"/>
      <c r="E1797" s="31"/>
      <c r="F1797" s="31"/>
      <c r="G1797" s="31"/>
    </row>
    <row r="1798" spans="1:7">
      <c r="A1798" s="38" t="s">
        <v>4993</v>
      </c>
      <c r="B1798" s="39" t="s">
        <v>4994</v>
      </c>
      <c r="C1798" s="40"/>
      <c r="D1798" s="40"/>
      <c r="E1798" s="31"/>
      <c r="F1798" s="31"/>
      <c r="G1798" s="31"/>
    </row>
    <row r="1799" spans="1:7">
      <c r="A1799" s="38" t="s">
        <v>4995</v>
      </c>
      <c r="B1799" s="39" t="s">
        <v>4996</v>
      </c>
      <c r="C1799" s="40"/>
      <c r="D1799" s="40"/>
      <c r="E1799" s="31"/>
      <c r="F1799" s="31"/>
      <c r="G1799" s="31"/>
    </row>
    <row r="1800" spans="1:7">
      <c r="A1800" s="38" t="s">
        <v>4997</v>
      </c>
      <c r="B1800" s="39" t="s">
        <v>4998</v>
      </c>
      <c r="C1800" s="40"/>
      <c r="D1800" s="40"/>
      <c r="E1800" s="31"/>
      <c r="F1800" s="31"/>
      <c r="G1800" s="31"/>
    </row>
    <row r="1801" spans="1:7">
      <c r="A1801" s="38" t="s">
        <v>4999</v>
      </c>
      <c r="B1801" s="39" t="s">
        <v>5000</v>
      </c>
      <c r="C1801" s="40"/>
      <c r="D1801" s="40"/>
      <c r="E1801" s="31"/>
      <c r="F1801" s="31"/>
      <c r="G1801" s="31"/>
    </row>
    <row r="1802" spans="1:7">
      <c r="A1802" s="38" t="s">
        <v>5001</v>
      </c>
      <c r="B1802" s="39" t="s">
        <v>5002</v>
      </c>
      <c r="C1802" s="40"/>
      <c r="D1802" s="40"/>
      <c r="E1802" s="31"/>
      <c r="F1802" s="31"/>
      <c r="G1802" s="31"/>
    </row>
    <row r="1803" spans="1:7">
      <c r="A1803" s="38" t="s">
        <v>5003</v>
      </c>
      <c r="B1803" s="39" t="s">
        <v>5004</v>
      </c>
      <c r="C1803" s="40"/>
      <c r="D1803" s="40"/>
      <c r="E1803" s="31"/>
      <c r="F1803" s="31"/>
      <c r="G1803" s="31"/>
    </row>
    <row r="1804" spans="1:7">
      <c r="A1804" s="38" t="s">
        <v>5005</v>
      </c>
      <c r="B1804" s="39" t="s">
        <v>5006</v>
      </c>
      <c r="C1804" s="40"/>
      <c r="D1804" s="40"/>
      <c r="E1804" s="31"/>
      <c r="F1804" s="31"/>
      <c r="G1804" s="31"/>
    </row>
    <row r="1805" spans="1:7">
      <c r="A1805" s="38" t="s">
        <v>5007</v>
      </c>
      <c r="B1805" s="39" t="s">
        <v>5008</v>
      </c>
      <c r="C1805" s="40"/>
      <c r="D1805" s="40"/>
      <c r="E1805" s="31"/>
      <c r="F1805" s="31"/>
      <c r="G1805" s="31"/>
    </row>
    <row r="1806" spans="1:7">
      <c r="A1806" s="38" t="s">
        <v>5009</v>
      </c>
      <c r="B1806" s="39" t="s">
        <v>5010</v>
      </c>
      <c r="C1806" s="40"/>
      <c r="D1806" s="40"/>
      <c r="E1806" s="31"/>
      <c r="F1806" s="31"/>
      <c r="G1806" s="31"/>
    </row>
    <row r="1807" spans="1:7">
      <c r="A1807" s="38" t="s">
        <v>5011</v>
      </c>
      <c r="B1807" s="39" t="s">
        <v>5012</v>
      </c>
      <c r="C1807" s="40"/>
      <c r="D1807" s="40"/>
      <c r="E1807" s="31"/>
      <c r="F1807" s="31"/>
      <c r="G1807" s="31"/>
    </row>
    <row r="1808" spans="1:7">
      <c r="A1808" s="38" t="s">
        <v>5013</v>
      </c>
      <c r="B1808" s="39" t="s">
        <v>5014</v>
      </c>
      <c r="C1808" s="40"/>
      <c r="D1808" s="40"/>
      <c r="E1808" s="31"/>
      <c r="F1808" s="31"/>
      <c r="G1808" s="31"/>
    </row>
    <row r="1809" spans="1:7">
      <c r="A1809" s="38" t="s">
        <v>5015</v>
      </c>
      <c r="B1809" s="39" t="s">
        <v>5016</v>
      </c>
      <c r="C1809" s="40"/>
      <c r="D1809" s="40"/>
      <c r="E1809" s="31"/>
      <c r="F1809" s="31"/>
      <c r="G1809" s="31"/>
    </row>
    <row r="1810" spans="1:7">
      <c r="A1810" s="38" t="s">
        <v>5017</v>
      </c>
      <c r="B1810" s="39" t="s">
        <v>5018</v>
      </c>
      <c r="C1810" s="40"/>
      <c r="D1810" s="40"/>
      <c r="E1810" s="31"/>
      <c r="F1810" s="31"/>
      <c r="G1810" s="31"/>
    </row>
    <row r="1811" spans="1:7">
      <c r="A1811" s="38" t="s">
        <v>5019</v>
      </c>
      <c r="B1811" s="39" t="s">
        <v>5020</v>
      </c>
      <c r="C1811" s="40"/>
      <c r="D1811" s="40"/>
      <c r="E1811" s="31"/>
      <c r="F1811" s="31"/>
      <c r="G1811" s="31"/>
    </row>
    <row r="1812" spans="1:7">
      <c r="A1812" s="38" t="s">
        <v>5021</v>
      </c>
      <c r="B1812" s="39" t="s">
        <v>5022</v>
      </c>
      <c r="C1812" s="40"/>
      <c r="D1812" s="40"/>
      <c r="E1812" s="31"/>
      <c r="F1812" s="31"/>
      <c r="G1812" s="31"/>
    </row>
    <row r="1813" spans="1:7">
      <c r="A1813" s="38" t="s">
        <v>5023</v>
      </c>
      <c r="B1813" s="39" t="s">
        <v>5024</v>
      </c>
      <c r="C1813" s="40"/>
      <c r="D1813" s="40"/>
      <c r="E1813" s="31"/>
      <c r="F1813" s="31"/>
      <c r="G1813" s="31"/>
    </row>
    <row r="1814" spans="1:7">
      <c r="A1814" s="38" t="s">
        <v>5025</v>
      </c>
      <c r="B1814" s="39" t="s">
        <v>5026</v>
      </c>
      <c r="C1814" s="40"/>
      <c r="D1814" s="40"/>
      <c r="E1814" s="31"/>
      <c r="F1814" s="31"/>
      <c r="G1814" s="31"/>
    </row>
    <row r="1815" spans="1:7">
      <c r="A1815" s="38" t="s">
        <v>5027</v>
      </c>
      <c r="B1815" s="39" t="s">
        <v>5028</v>
      </c>
      <c r="C1815" s="40"/>
      <c r="D1815" s="40"/>
      <c r="E1815" s="31"/>
      <c r="F1815" s="31"/>
      <c r="G1815" s="31"/>
    </row>
    <row r="1816" spans="1:7">
      <c r="A1816" s="38" t="s">
        <v>5029</v>
      </c>
      <c r="B1816" s="39" t="s">
        <v>5030</v>
      </c>
      <c r="C1816" s="40"/>
      <c r="D1816" s="40"/>
      <c r="E1816" s="31"/>
      <c r="F1816" s="31"/>
      <c r="G1816" s="31"/>
    </row>
    <row r="1817" spans="1:7">
      <c r="A1817" s="38" t="s">
        <v>5031</v>
      </c>
      <c r="B1817" s="39" t="s">
        <v>5032</v>
      </c>
      <c r="C1817" s="40"/>
      <c r="D1817" s="40"/>
      <c r="E1817" s="31"/>
      <c r="F1817" s="31"/>
      <c r="G1817" s="31"/>
    </row>
    <row r="1818" spans="1:7">
      <c r="A1818" s="38" t="s">
        <v>5033</v>
      </c>
      <c r="B1818" s="39" t="s">
        <v>5034</v>
      </c>
      <c r="C1818" s="40"/>
      <c r="D1818" s="40"/>
      <c r="E1818" s="31"/>
      <c r="F1818" s="31"/>
      <c r="G1818" s="31"/>
    </row>
    <row r="1819" spans="1:7">
      <c r="A1819" s="38" t="s">
        <v>5035</v>
      </c>
      <c r="B1819" s="39" t="s">
        <v>5036</v>
      </c>
      <c r="C1819" s="40"/>
      <c r="D1819" s="40"/>
      <c r="E1819" s="31"/>
      <c r="F1819" s="31"/>
      <c r="G1819" s="31"/>
    </row>
    <row r="1820" spans="1:7">
      <c r="A1820" s="38" t="s">
        <v>5037</v>
      </c>
      <c r="B1820" s="39" t="s">
        <v>5038</v>
      </c>
      <c r="C1820" s="40"/>
      <c r="D1820" s="40"/>
      <c r="E1820" s="31"/>
      <c r="F1820" s="31"/>
      <c r="G1820" s="31"/>
    </row>
    <row r="1821" spans="1:7">
      <c r="A1821" s="38" t="s">
        <v>5039</v>
      </c>
      <c r="B1821" s="39" t="s">
        <v>5040</v>
      </c>
      <c r="C1821" s="40"/>
      <c r="D1821" s="40"/>
      <c r="E1821" s="31"/>
      <c r="F1821" s="31"/>
      <c r="G1821" s="31"/>
    </row>
    <row r="1822" spans="1:7">
      <c r="A1822" s="38" t="s">
        <v>5041</v>
      </c>
      <c r="B1822" s="39" t="s">
        <v>5042</v>
      </c>
      <c r="C1822" s="40"/>
      <c r="D1822" s="40"/>
      <c r="E1822" s="31"/>
      <c r="F1822" s="31"/>
      <c r="G1822" s="31"/>
    </row>
    <row r="1823" spans="1:7">
      <c r="A1823" s="38" t="s">
        <v>5043</v>
      </c>
      <c r="B1823" s="39" t="s">
        <v>5044</v>
      </c>
      <c r="C1823" s="40"/>
      <c r="D1823" s="40"/>
      <c r="E1823" s="31"/>
      <c r="F1823" s="31"/>
      <c r="G1823" s="31"/>
    </row>
    <row r="1824" spans="1:7">
      <c r="A1824" s="38" t="s">
        <v>5045</v>
      </c>
      <c r="B1824" s="39" t="s">
        <v>5046</v>
      </c>
      <c r="C1824" s="40"/>
      <c r="D1824" s="40"/>
      <c r="E1824" s="31"/>
      <c r="F1824" s="31"/>
      <c r="G1824" s="31"/>
    </row>
    <row r="1825" spans="1:7">
      <c r="A1825" s="38" t="s">
        <v>5047</v>
      </c>
      <c r="B1825" s="39" t="s">
        <v>5048</v>
      </c>
      <c r="C1825" s="40"/>
      <c r="D1825" s="40"/>
      <c r="E1825" s="31"/>
      <c r="F1825" s="31"/>
      <c r="G1825" s="31"/>
    </row>
    <row r="1826" spans="1:7">
      <c r="A1826" s="38" t="s">
        <v>5049</v>
      </c>
      <c r="B1826" s="39" t="s">
        <v>5050</v>
      </c>
      <c r="C1826" s="40"/>
      <c r="D1826" s="40"/>
      <c r="E1826" s="31"/>
      <c r="F1826" s="31"/>
      <c r="G1826" s="31"/>
    </row>
    <row r="1827" spans="1:7">
      <c r="A1827" s="38" t="s">
        <v>5051</v>
      </c>
      <c r="B1827" s="39" t="s">
        <v>5052</v>
      </c>
      <c r="C1827" s="40"/>
      <c r="D1827" s="40"/>
      <c r="E1827" s="31"/>
      <c r="F1827" s="31"/>
      <c r="G1827" s="31"/>
    </row>
    <row r="1828" spans="1:7">
      <c r="A1828" s="38" t="s">
        <v>5053</v>
      </c>
      <c r="B1828" s="39" t="s">
        <v>5054</v>
      </c>
      <c r="C1828" s="40"/>
      <c r="D1828" s="40"/>
      <c r="E1828" s="31"/>
      <c r="F1828" s="31"/>
      <c r="G1828" s="31"/>
    </row>
    <row r="1829" spans="1:7">
      <c r="A1829" s="38" t="s">
        <v>5055</v>
      </c>
      <c r="B1829" s="39" t="s">
        <v>5056</v>
      </c>
      <c r="C1829" s="40"/>
      <c r="D1829" s="40"/>
      <c r="E1829" s="31"/>
      <c r="F1829" s="31"/>
      <c r="G1829" s="31"/>
    </row>
    <row r="1830" spans="1:7">
      <c r="A1830" s="38" t="s">
        <v>5057</v>
      </c>
      <c r="B1830" s="39" t="s">
        <v>5058</v>
      </c>
      <c r="C1830" s="40"/>
      <c r="D1830" s="40"/>
      <c r="E1830" s="31"/>
      <c r="F1830" s="31"/>
      <c r="G1830" s="31"/>
    </row>
    <row r="1831" spans="1:7">
      <c r="A1831" s="38" t="s">
        <v>5059</v>
      </c>
      <c r="B1831" s="39" t="s">
        <v>5060</v>
      </c>
      <c r="C1831" s="40"/>
      <c r="D1831" s="40"/>
      <c r="E1831" s="31"/>
      <c r="F1831" s="31"/>
      <c r="G1831" s="31"/>
    </row>
    <row r="1832" spans="1:7">
      <c r="A1832" s="38" t="s">
        <v>5061</v>
      </c>
      <c r="B1832" s="39" t="s">
        <v>5062</v>
      </c>
      <c r="C1832" s="40"/>
      <c r="D1832" s="40"/>
      <c r="E1832" s="31"/>
      <c r="F1832" s="31"/>
      <c r="G1832" s="31"/>
    </row>
    <row r="1833" spans="1:7">
      <c r="A1833" s="38" t="s">
        <v>5063</v>
      </c>
      <c r="B1833" s="39" t="s">
        <v>5064</v>
      </c>
      <c r="C1833" s="40"/>
      <c r="D1833" s="40"/>
      <c r="E1833" s="31"/>
      <c r="F1833" s="31"/>
      <c r="G1833" s="31"/>
    </row>
    <row r="1834" spans="1:7">
      <c r="A1834" s="38" t="s">
        <v>5065</v>
      </c>
      <c r="B1834" s="39" t="s">
        <v>5066</v>
      </c>
      <c r="C1834" s="40"/>
      <c r="D1834" s="40"/>
      <c r="E1834" s="31"/>
      <c r="F1834" s="31"/>
      <c r="G1834" s="31"/>
    </row>
    <row r="1835" spans="1:7">
      <c r="A1835" s="38" t="s">
        <v>5067</v>
      </c>
      <c r="B1835" s="39" t="s">
        <v>5068</v>
      </c>
      <c r="C1835" s="40"/>
      <c r="D1835" s="40"/>
      <c r="E1835" s="31"/>
      <c r="F1835" s="31"/>
      <c r="G1835" s="31"/>
    </row>
    <row r="1836" spans="1:7">
      <c r="A1836" s="38" t="s">
        <v>5069</v>
      </c>
      <c r="B1836" s="39" t="s">
        <v>5070</v>
      </c>
      <c r="C1836" s="40"/>
      <c r="D1836" s="40"/>
      <c r="E1836" s="31"/>
      <c r="F1836" s="31"/>
      <c r="G1836" s="31"/>
    </row>
    <row r="1837" spans="1:7">
      <c r="A1837" s="38" t="s">
        <v>5071</v>
      </c>
      <c r="B1837" s="39" t="s">
        <v>5072</v>
      </c>
      <c r="C1837" s="40"/>
      <c r="D1837" s="40"/>
      <c r="E1837" s="31"/>
      <c r="F1837" s="31"/>
      <c r="G1837" s="31"/>
    </row>
    <row r="1838" spans="1:7">
      <c r="A1838" s="38" t="s">
        <v>5073</v>
      </c>
      <c r="B1838" s="39" t="s">
        <v>5074</v>
      </c>
      <c r="C1838" s="40"/>
      <c r="D1838" s="40"/>
      <c r="E1838" s="31"/>
      <c r="F1838" s="31"/>
      <c r="G1838" s="31"/>
    </row>
    <row r="1839" spans="1:7">
      <c r="A1839" s="38" t="s">
        <v>5075</v>
      </c>
      <c r="B1839" s="39" t="s">
        <v>5076</v>
      </c>
      <c r="C1839" s="40"/>
      <c r="D1839" s="40"/>
      <c r="E1839" s="31"/>
      <c r="F1839" s="31"/>
      <c r="G1839" s="31"/>
    </row>
    <row r="1840" spans="1:7">
      <c r="A1840" s="38" t="s">
        <v>5077</v>
      </c>
      <c r="B1840" s="39" t="s">
        <v>5078</v>
      </c>
      <c r="C1840" s="40"/>
      <c r="D1840" s="40"/>
      <c r="E1840" s="31"/>
      <c r="F1840" s="31"/>
      <c r="G1840" s="31"/>
    </row>
    <row r="1841" spans="1:7">
      <c r="A1841" s="38" t="s">
        <v>5079</v>
      </c>
      <c r="B1841" s="39" t="s">
        <v>5080</v>
      </c>
      <c r="C1841" s="40"/>
      <c r="D1841" s="40"/>
      <c r="E1841" s="31"/>
      <c r="F1841" s="31"/>
      <c r="G1841" s="31"/>
    </row>
    <row r="1842" spans="1:7">
      <c r="A1842" s="38" t="s">
        <v>5081</v>
      </c>
      <c r="B1842" s="39" t="s">
        <v>5082</v>
      </c>
      <c r="C1842" s="40"/>
      <c r="D1842" s="40"/>
      <c r="E1842" s="31"/>
      <c r="F1842" s="31"/>
      <c r="G1842" s="31"/>
    </row>
    <row r="1843" spans="1:7">
      <c r="A1843" s="38" t="s">
        <v>5083</v>
      </c>
      <c r="B1843" s="39" t="s">
        <v>5084</v>
      </c>
      <c r="C1843" s="40"/>
      <c r="D1843" s="40"/>
      <c r="E1843" s="31"/>
      <c r="F1843" s="31"/>
      <c r="G1843" s="31"/>
    </row>
    <row r="1844" spans="1:7">
      <c r="A1844" s="38" t="s">
        <v>5085</v>
      </c>
      <c r="B1844" s="39" t="s">
        <v>5086</v>
      </c>
      <c r="C1844" s="40"/>
      <c r="D1844" s="40"/>
      <c r="E1844" s="31"/>
      <c r="F1844" s="31"/>
      <c r="G1844" s="31"/>
    </row>
    <row r="1845" spans="1:7">
      <c r="A1845" s="38" t="s">
        <v>5087</v>
      </c>
      <c r="B1845" s="39" t="s">
        <v>5088</v>
      </c>
      <c r="C1845" s="40"/>
      <c r="D1845" s="40"/>
      <c r="E1845" s="31"/>
      <c r="F1845" s="31"/>
      <c r="G1845" s="31"/>
    </row>
    <row r="1846" spans="1:7">
      <c r="A1846" s="38" t="s">
        <v>5089</v>
      </c>
      <c r="B1846" s="39" t="s">
        <v>5090</v>
      </c>
      <c r="C1846" s="40"/>
      <c r="D1846" s="40"/>
      <c r="E1846" s="31"/>
      <c r="F1846" s="31"/>
      <c r="G1846" s="31"/>
    </row>
    <row r="1847" spans="1:7">
      <c r="A1847" s="38" t="s">
        <v>5091</v>
      </c>
      <c r="B1847" s="39" t="s">
        <v>5092</v>
      </c>
      <c r="C1847" s="40"/>
      <c r="D1847" s="40"/>
      <c r="E1847" s="31"/>
      <c r="F1847" s="31"/>
      <c r="G1847" s="31"/>
    </row>
    <row r="1848" spans="1:7">
      <c r="A1848" s="38" t="s">
        <v>5093</v>
      </c>
      <c r="B1848" s="39" t="s">
        <v>5094</v>
      </c>
      <c r="C1848" s="40"/>
      <c r="D1848" s="40"/>
      <c r="E1848" s="31"/>
      <c r="F1848" s="31"/>
      <c r="G1848" s="31"/>
    </row>
    <row r="1849" spans="1:7">
      <c r="A1849" s="38" t="s">
        <v>5095</v>
      </c>
      <c r="B1849" s="39" t="s">
        <v>5096</v>
      </c>
      <c r="C1849" s="40"/>
      <c r="D1849" s="40"/>
      <c r="E1849" s="31"/>
      <c r="F1849" s="31"/>
      <c r="G1849" s="31"/>
    </row>
    <row r="1850" spans="1:7">
      <c r="A1850" s="38" t="s">
        <v>5097</v>
      </c>
      <c r="B1850" s="39" t="s">
        <v>5098</v>
      </c>
      <c r="C1850" s="40"/>
      <c r="D1850" s="40"/>
      <c r="E1850" s="31"/>
      <c r="F1850" s="31"/>
      <c r="G1850" s="31"/>
    </row>
    <row r="1851" spans="1:7">
      <c r="A1851" s="38" t="s">
        <v>5099</v>
      </c>
      <c r="B1851" s="39" t="s">
        <v>5100</v>
      </c>
      <c r="C1851" s="40"/>
      <c r="D1851" s="40"/>
      <c r="E1851" s="31"/>
      <c r="F1851" s="31"/>
      <c r="G1851" s="31"/>
    </row>
    <row r="1852" spans="1:7">
      <c r="A1852" s="38" t="s">
        <v>5101</v>
      </c>
      <c r="B1852" s="39" t="s">
        <v>5102</v>
      </c>
      <c r="C1852" s="40"/>
      <c r="D1852" s="40"/>
      <c r="E1852" s="31"/>
      <c r="F1852" s="31"/>
      <c r="G1852" s="31"/>
    </row>
    <row r="1853" spans="1:7">
      <c r="A1853" s="38" t="s">
        <v>5103</v>
      </c>
      <c r="B1853" s="39" t="s">
        <v>5104</v>
      </c>
      <c r="C1853" s="40"/>
      <c r="D1853" s="40"/>
      <c r="E1853" s="31"/>
      <c r="F1853" s="31"/>
      <c r="G1853" s="31"/>
    </row>
    <row r="1854" spans="1:7">
      <c r="A1854" s="38" t="s">
        <v>5105</v>
      </c>
      <c r="B1854" s="39" t="s">
        <v>5106</v>
      </c>
      <c r="C1854" s="40"/>
      <c r="D1854" s="40"/>
      <c r="E1854" s="31"/>
      <c r="F1854" s="31"/>
      <c r="G1854" s="31"/>
    </row>
    <row r="1855" spans="1:7">
      <c r="A1855" s="38" t="s">
        <v>5107</v>
      </c>
      <c r="B1855" s="39" t="s">
        <v>5108</v>
      </c>
      <c r="C1855" s="40"/>
      <c r="D1855" s="40"/>
      <c r="E1855" s="31"/>
      <c r="F1855" s="31"/>
      <c r="G1855" s="31"/>
    </row>
    <row r="1856" spans="1:7">
      <c r="A1856" s="38" t="s">
        <v>5109</v>
      </c>
      <c r="B1856" s="39" t="s">
        <v>5110</v>
      </c>
      <c r="C1856" s="40"/>
      <c r="D1856" s="40"/>
      <c r="E1856" s="31"/>
      <c r="F1856" s="31"/>
      <c r="G1856" s="31"/>
    </row>
    <row r="1857" spans="1:7">
      <c r="A1857" s="38" t="s">
        <v>5111</v>
      </c>
      <c r="B1857" s="39" t="s">
        <v>5112</v>
      </c>
      <c r="C1857" s="40"/>
      <c r="D1857" s="40"/>
      <c r="E1857" s="31"/>
      <c r="F1857" s="31"/>
      <c r="G1857" s="31"/>
    </row>
    <row r="1858" spans="1:7">
      <c r="A1858" s="38" t="s">
        <v>5113</v>
      </c>
      <c r="B1858" s="39" t="s">
        <v>5114</v>
      </c>
      <c r="C1858" s="40"/>
      <c r="D1858" s="40"/>
      <c r="E1858" s="31"/>
      <c r="F1858" s="31"/>
      <c r="G1858" s="31"/>
    </row>
    <row r="1859" spans="1:7">
      <c r="A1859" s="38" t="s">
        <v>5115</v>
      </c>
      <c r="B1859" s="39" t="s">
        <v>5116</v>
      </c>
      <c r="C1859" s="40"/>
      <c r="D1859" s="40"/>
      <c r="E1859" s="31"/>
      <c r="F1859" s="31"/>
      <c r="G1859" s="31"/>
    </row>
    <row r="1860" spans="1:7">
      <c r="A1860" s="38" t="s">
        <v>5117</v>
      </c>
      <c r="B1860" s="39" t="s">
        <v>5118</v>
      </c>
      <c r="C1860" s="40"/>
      <c r="D1860" s="40"/>
      <c r="E1860" s="31"/>
      <c r="F1860" s="31"/>
      <c r="G1860" s="31"/>
    </row>
    <row r="1861" spans="1:7">
      <c r="A1861" s="38" t="s">
        <v>5119</v>
      </c>
      <c r="B1861" s="39" t="s">
        <v>5120</v>
      </c>
      <c r="C1861" s="40"/>
      <c r="D1861" s="40"/>
      <c r="E1861" s="31"/>
      <c r="F1861" s="31"/>
      <c r="G1861" s="31"/>
    </row>
    <row r="1862" spans="1:7">
      <c r="A1862" s="38" t="s">
        <v>5121</v>
      </c>
      <c r="B1862" s="39" t="s">
        <v>5122</v>
      </c>
      <c r="C1862" s="40"/>
      <c r="D1862" s="40"/>
      <c r="E1862" s="31"/>
      <c r="F1862" s="31"/>
      <c r="G1862" s="31"/>
    </row>
    <row r="1863" spans="1:7">
      <c r="A1863" s="38" t="s">
        <v>5123</v>
      </c>
      <c r="B1863" s="39" t="s">
        <v>5124</v>
      </c>
      <c r="C1863" s="40"/>
      <c r="D1863" s="40"/>
      <c r="E1863" s="31"/>
      <c r="F1863" s="31"/>
      <c r="G1863" s="31"/>
    </row>
    <row r="1864" spans="1:7">
      <c r="A1864" s="38" t="s">
        <v>5125</v>
      </c>
      <c r="B1864" s="39" t="s">
        <v>5126</v>
      </c>
      <c r="C1864" s="40"/>
      <c r="D1864" s="40"/>
      <c r="E1864" s="31"/>
      <c r="F1864" s="31"/>
      <c r="G1864" s="31"/>
    </row>
    <row r="1865" spans="1:7">
      <c r="A1865" s="38" t="s">
        <v>5127</v>
      </c>
      <c r="B1865" s="39" t="s">
        <v>5128</v>
      </c>
      <c r="C1865" s="40"/>
      <c r="D1865" s="40"/>
      <c r="E1865" s="31"/>
      <c r="F1865" s="31"/>
      <c r="G1865" s="31"/>
    </row>
    <row r="1866" spans="1:7">
      <c r="A1866" s="38" t="s">
        <v>5129</v>
      </c>
      <c r="B1866" s="39" t="s">
        <v>5130</v>
      </c>
      <c r="C1866" s="40"/>
      <c r="D1866" s="40"/>
      <c r="E1866" s="31"/>
      <c r="F1866" s="31"/>
      <c r="G1866" s="31"/>
    </row>
    <row r="1867" spans="1:7">
      <c r="A1867" s="38" t="s">
        <v>5131</v>
      </c>
      <c r="B1867" s="39" t="s">
        <v>5132</v>
      </c>
      <c r="C1867" s="40"/>
      <c r="D1867" s="40"/>
      <c r="E1867" s="31"/>
      <c r="F1867" s="31"/>
      <c r="G1867" s="31"/>
    </row>
    <row r="1868" spans="1:7">
      <c r="A1868" s="38" t="s">
        <v>5133</v>
      </c>
      <c r="B1868" s="39" t="s">
        <v>5134</v>
      </c>
      <c r="C1868" s="40"/>
      <c r="D1868" s="40"/>
      <c r="E1868" s="31"/>
      <c r="F1868" s="31"/>
      <c r="G1868" s="31"/>
    </row>
    <row r="1869" spans="1:7">
      <c r="A1869" s="38" t="s">
        <v>5135</v>
      </c>
      <c r="B1869" s="39" t="s">
        <v>5136</v>
      </c>
      <c r="C1869" s="40"/>
      <c r="D1869" s="40"/>
      <c r="E1869" s="31"/>
      <c r="F1869" s="31"/>
      <c r="G1869" s="31"/>
    </row>
    <row r="1870" spans="1:7">
      <c r="A1870" s="38" t="s">
        <v>5137</v>
      </c>
      <c r="B1870" s="39" t="s">
        <v>5138</v>
      </c>
      <c r="C1870" s="40"/>
      <c r="D1870" s="40"/>
      <c r="E1870" s="31"/>
      <c r="F1870" s="31"/>
      <c r="G1870" s="31"/>
    </row>
    <row r="1871" spans="1:7">
      <c r="A1871" s="38" t="s">
        <v>5139</v>
      </c>
      <c r="B1871" s="39" t="s">
        <v>5140</v>
      </c>
      <c r="C1871" s="40"/>
      <c r="D1871" s="40"/>
      <c r="E1871" s="31"/>
      <c r="F1871" s="31"/>
      <c r="G1871" s="31"/>
    </row>
    <row r="1872" spans="1:7">
      <c r="A1872" s="38" t="s">
        <v>5141</v>
      </c>
      <c r="B1872" s="39" t="s">
        <v>5142</v>
      </c>
      <c r="C1872" s="40"/>
      <c r="D1872" s="40"/>
      <c r="E1872" s="31"/>
      <c r="F1872" s="31"/>
      <c r="G1872" s="31"/>
    </row>
    <row r="1873" spans="1:7">
      <c r="A1873" s="38" t="s">
        <v>5143</v>
      </c>
      <c r="B1873" s="39" t="s">
        <v>5144</v>
      </c>
      <c r="C1873" s="40"/>
      <c r="D1873" s="40"/>
      <c r="E1873" s="31"/>
      <c r="F1873" s="31"/>
      <c r="G1873" s="31"/>
    </row>
    <row r="1874" spans="1:7">
      <c r="A1874" s="38" t="s">
        <v>5145</v>
      </c>
      <c r="B1874" s="39" t="s">
        <v>5146</v>
      </c>
      <c r="C1874" s="40"/>
      <c r="D1874" s="40"/>
      <c r="E1874" s="31"/>
      <c r="F1874" s="31"/>
      <c r="G1874" s="31"/>
    </row>
    <row r="1875" spans="1:7">
      <c r="A1875" s="38" t="s">
        <v>5147</v>
      </c>
      <c r="B1875" s="39" t="s">
        <v>5148</v>
      </c>
      <c r="C1875" s="40"/>
      <c r="D1875" s="40"/>
      <c r="E1875" s="31"/>
      <c r="F1875" s="31"/>
      <c r="G1875" s="31"/>
    </row>
    <row r="1876" spans="1:7">
      <c r="A1876" s="38" t="s">
        <v>5149</v>
      </c>
      <c r="B1876" s="39" t="s">
        <v>5150</v>
      </c>
      <c r="C1876" s="40"/>
      <c r="D1876" s="40"/>
      <c r="E1876" s="31"/>
      <c r="F1876" s="31"/>
      <c r="G1876" s="31"/>
    </row>
    <row r="1877" spans="1:7">
      <c r="A1877" s="38" t="s">
        <v>5151</v>
      </c>
      <c r="B1877" s="39" t="s">
        <v>5152</v>
      </c>
      <c r="C1877" s="40"/>
      <c r="D1877" s="40"/>
      <c r="E1877" s="31"/>
      <c r="F1877" s="31"/>
      <c r="G1877" s="31"/>
    </row>
    <row r="1878" spans="1:7">
      <c r="A1878" s="38" t="s">
        <v>5153</v>
      </c>
      <c r="B1878" s="39" t="s">
        <v>5154</v>
      </c>
      <c r="C1878" s="40"/>
      <c r="D1878" s="40"/>
      <c r="E1878" s="31"/>
      <c r="F1878" s="31"/>
      <c r="G1878" s="31"/>
    </row>
    <row r="1879" spans="1:7">
      <c r="A1879" s="38" t="s">
        <v>5155</v>
      </c>
      <c r="B1879" s="39" t="s">
        <v>5156</v>
      </c>
      <c r="C1879" s="40"/>
      <c r="D1879" s="40"/>
      <c r="E1879" s="31"/>
      <c r="F1879" s="31"/>
      <c r="G1879" s="31"/>
    </row>
    <row r="1880" spans="1:7">
      <c r="A1880" s="38" t="s">
        <v>5157</v>
      </c>
      <c r="B1880" s="39" t="s">
        <v>5158</v>
      </c>
      <c r="C1880" s="40"/>
      <c r="D1880" s="40"/>
      <c r="E1880" s="31"/>
      <c r="F1880" s="31"/>
      <c r="G1880" s="31"/>
    </row>
    <row r="1881" spans="1:7">
      <c r="A1881" s="38" t="s">
        <v>5159</v>
      </c>
      <c r="B1881" s="39" t="s">
        <v>5160</v>
      </c>
      <c r="C1881" s="40"/>
      <c r="D1881" s="40"/>
      <c r="E1881" s="31"/>
      <c r="F1881" s="31"/>
      <c r="G1881" s="31"/>
    </row>
    <row r="1882" spans="1:7">
      <c r="A1882" s="38" t="s">
        <v>5161</v>
      </c>
      <c r="B1882" s="39" t="s">
        <v>5162</v>
      </c>
      <c r="C1882" s="40"/>
      <c r="D1882" s="40"/>
      <c r="E1882" s="31"/>
      <c r="F1882" s="31"/>
      <c r="G1882" s="31"/>
    </row>
    <row r="1883" spans="1:7">
      <c r="A1883" s="38" t="s">
        <v>5163</v>
      </c>
      <c r="B1883" s="39" t="s">
        <v>5164</v>
      </c>
      <c r="C1883" s="40"/>
      <c r="D1883" s="40"/>
      <c r="E1883" s="31"/>
      <c r="F1883" s="31"/>
      <c r="G1883" s="31"/>
    </row>
    <row r="1884" spans="1:7">
      <c r="A1884" s="38" t="s">
        <v>5165</v>
      </c>
      <c r="B1884" s="39" t="s">
        <v>5166</v>
      </c>
      <c r="C1884" s="40"/>
      <c r="D1884" s="40"/>
      <c r="E1884" s="31"/>
      <c r="F1884" s="31"/>
      <c r="G1884" s="31"/>
    </row>
    <row r="1885" spans="1:7">
      <c r="A1885" s="38" t="s">
        <v>5167</v>
      </c>
      <c r="B1885" s="39" t="s">
        <v>5168</v>
      </c>
      <c r="C1885" s="40"/>
      <c r="D1885" s="40"/>
      <c r="E1885" s="31"/>
      <c r="F1885" s="31"/>
      <c r="G1885" s="31"/>
    </row>
    <row r="1886" spans="1:7">
      <c r="A1886" s="38" t="s">
        <v>5169</v>
      </c>
      <c r="B1886" s="39" t="s">
        <v>5170</v>
      </c>
      <c r="C1886" s="40"/>
      <c r="D1886" s="40"/>
      <c r="E1886" s="31"/>
      <c r="F1886" s="31"/>
      <c r="G1886" s="31"/>
    </row>
    <row r="1887" spans="1:7">
      <c r="A1887" s="38" t="s">
        <v>5171</v>
      </c>
      <c r="B1887" s="39" t="s">
        <v>5172</v>
      </c>
      <c r="C1887" s="40"/>
      <c r="D1887" s="40"/>
      <c r="E1887" s="31"/>
      <c r="F1887" s="31"/>
      <c r="G1887" s="31"/>
    </row>
    <row r="1888" spans="1:7">
      <c r="A1888" s="38" t="s">
        <v>5173</v>
      </c>
      <c r="B1888" s="39" t="s">
        <v>5174</v>
      </c>
      <c r="C1888" s="40"/>
      <c r="D1888" s="40"/>
      <c r="E1888" s="31"/>
      <c r="F1888" s="31"/>
      <c r="G1888" s="31"/>
    </row>
    <row r="1889" spans="1:7">
      <c r="A1889" s="38" t="s">
        <v>5175</v>
      </c>
      <c r="B1889" s="39" t="s">
        <v>5176</v>
      </c>
      <c r="C1889" s="40"/>
      <c r="D1889" s="40"/>
      <c r="E1889" s="31"/>
      <c r="F1889" s="31"/>
      <c r="G1889" s="31"/>
    </row>
    <row r="1890" spans="1:7">
      <c r="A1890" s="38" t="s">
        <v>5177</v>
      </c>
      <c r="B1890" s="39" t="s">
        <v>5178</v>
      </c>
      <c r="C1890" s="40"/>
      <c r="D1890" s="40"/>
      <c r="E1890" s="31"/>
      <c r="F1890" s="31"/>
      <c r="G1890" s="31"/>
    </row>
    <row r="1891" spans="1:7">
      <c r="A1891" s="38" t="s">
        <v>5179</v>
      </c>
      <c r="B1891" s="39" t="s">
        <v>5180</v>
      </c>
      <c r="C1891" s="40"/>
      <c r="D1891" s="40"/>
      <c r="E1891" s="31"/>
      <c r="F1891" s="31"/>
      <c r="G1891" s="31"/>
    </row>
    <row r="1892" spans="1:7">
      <c r="A1892" s="38" t="s">
        <v>5181</v>
      </c>
      <c r="B1892" s="39" t="s">
        <v>5182</v>
      </c>
      <c r="C1892" s="40"/>
      <c r="D1892" s="40"/>
      <c r="E1892" s="31"/>
      <c r="F1892" s="31"/>
      <c r="G1892" s="31"/>
    </row>
    <row r="1893" spans="1:7">
      <c r="A1893" s="38" t="s">
        <v>5183</v>
      </c>
      <c r="B1893" s="39" t="s">
        <v>5184</v>
      </c>
      <c r="C1893" s="40"/>
      <c r="D1893" s="40"/>
      <c r="E1893" s="31"/>
      <c r="F1893" s="31"/>
      <c r="G1893" s="31"/>
    </row>
    <row r="1894" spans="1:7">
      <c r="A1894" s="38" t="s">
        <v>5185</v>
      </c>
      <c r="B1894" s="39" t="s">
        <v>5186</v>
      </c>
      <c r="C1894" s="40"/>
      <c r="D1894" s="40"/>
      <c r="E1894" s="31"/>
      <c r="F1894" s="31"/>
      <c r="G1894" s="31"/>
    </row>
    <row r="1895" spans="1:7">
      <c r="A1895" s="38" t="s">
        <v>5187</v>
      </c>
      <c r="B1895" s="39" t="s">
        <v>5188</v>
      </c>
      <c r="C1895" s="40"/>
      <c r="D1895" s="40"/>
      <c r="E1895" s="31"/>
      <c r="F1895" s="31"/>
      <c r="G1895" s="31"/>
    </row>
    <row r="1896" spans="1:7">
      <c r="A1896" s="38" t="s">
        <v>5189</v>
      </c>
      <c r="B1896" s="39" t="s">
        <v>5190</v>
      </c>
      <c r="C1896" s="40"/>
      <c r="D1896" s="40"/>
      <c r="E1896" s="31"/>
      <c r="F1896" s="31"/>
      <c r="G1896" s="31"/>
    </row>
    <row r="1897" spans="1:7">
      <c r="A1897" s="38" t="s">
        <v>5191</v>
      </c>
      <c r="B1897" s="39" t="s">
        <v>5192</v>
      </c>
      <c r="C1897" s="40"/>
      <c r="D1897" s="40"/>
      <c r="E1897" s="31"/>
      <c r="F1897" s="31"/>
      <c r="G1897" s="31"/>
    </row>
    <row r="1898" spans="1:7">
      <c r="A1898" s="38" t="s">
        <v>5193</v>
      </c>
      <c r="B1898" s="39" t="s">
        <v>5194</v>
      </c>
      <c r="C1898" s="40"/>
      <c r="D1898" s="40"/>
      <c r="E1898" s="31"/>
      <c r="F1898" s="31"/>
      <c r="G1898" s="31"/>
    </row>
    <row r="1899" spans="1:7">
      <c r="A1899" s="38" t="s">
        <v>5195</v>
      </c>
      <c r="B1899" s="39" t="s">
        <v>5196</v>
      </c>
      <c r="C1899" s="40"/>
      <c r="D1899" s="40"/>
      <c r="E1899" s="31"/>
      <c r="F1899" s="31"/>
      <c r="G1899" s="31"/>
    </row>
    <row r="1900" spans="1:7">
      <c r="A1900" s="38" t="s">
        <v>5197</v>
      </c>
      <c r="B1900" s="39" t="s">
        <v>5198</v>
      </c>
      <c r="C1900" s="40"/>
      <c r="D1900" s="40"/>
      <c r="E1900" s="31"/>
      <c r="F1900" s="31"/>
      <c r="G1900" s="31"/>
    </row>
    <row r="1901" spans="1:7">
      <c r="A1901" s="38" t="s">
        <v>5199</v>
      </c>
      <c r="B1901" s="39" t="s">
        <v>5200</v>
      </c>
      <c r="C1901" s="40"/>
      <c r="D1901" s="40"/>
      <c r="E1901" s="31"/>
      <c r="F1901" s="31"/>
      <c r="G1901" s="31"/>
    </row>
    <row r="1902" spans="1:7">
      <c r="A1902" s="38" t="s">
        <v>5201</v>
      </c>
      <c r="B1902" s="39" t="s">
        <v>5202</v>
      </c>
      <c r="C1902" s="40"/>
      <c r="D1902" s="40"/>
      <c r="E1902" s="31"/>
      <c r="F1902" s="31"/>
      <c r="G1902" s="31"/>
    </row>
    <row r="1903" spans="1:7">
      <c r="A1903" s="38" t="s">
        <v>5203</v>
      </c>
      <c r="B1903" s="39" t="s">
        <v>5204</v>
      </c>
      <c r="C1903" s="40"/>
      <c r="D1903" s="40"/>
      <c r="E1903" s="31"/>
      <c r="F1903" s="31"/>
      <c r="G1903" s="31"/>
    </row>
    <row r="1904" spans="1:7">
      <c r="A1904" s="38" t="s">
        <v>5205</v>
      </c>
      <c r="B1904" s="39" t="s">
        <v>5206</v>
      </c>
      <c r="C1904" s="40"/>
      <c r="D1904" s="40"/>
      <c r="E1904" s="31"/>
      <c r="F1904" s="31"/>
      <c r="G1904" s="31"/>
    </row>
    <row r="1905" spans="1:7">
      <c r="A1905" s="38" t="s">
        <v>5207</v>
      </c>
      <c r="B1905" s="39" t="s">
        <v>5208</v>
      </c>
      <c r="C1905" s="40"/>
      <c r="D1905" s="40"/>
      <c r="E1905" s="31"/>
      <c r="F1905" s="31"/>
      <c r="G1905" s="31"/>
    </row>
    <row r="1906" spans="1:7">
      <c r="A1906" s="38" t="s">
        <v>5209</v>
      </c>
      <c r="B1906" s="39" t="s">
        <v>5210</v>
      </c>
      <c r="C1906" s="40"/>
      <c r="D1906" s="40"/>
      <c r="E1906" s="31"/>
      <c r="F1906" s="31"/>
      <c r="G1906" s="31"/>
    </row>
    <row r="1907" spans="1:7">
      <c r="A1907" s="38" t="s">
        <v>5211</v>
      </c>
      <c r="B1907" s="39" t="s">
        <v>5212</v>
      </c>
      <c r="C1907" s="40"/>
      <c r="D1907" s="40"/>
      <c r="E1907" s="31"/>
      <c r="F1907" s="31"/>
      <c r="G1907" s="31"/>
    </row>
    <row r="1908" spans="1:7">
      <c r="A1908" s="38" t="s">
        <v>5213</v>
      </c>
      <c r="B1908" s="39" t="s">
        <v>5214</v>
      </c>
      <c r="C1908" s="40"/>
      <c r="D1908" s="40"/>
      <c r="E1908" s="31"/>
      <c r="F1908" s="31"/>
      <c r="G1908" s="31"/>
    </row>
    <row r="1909" spans="1:7">
      <c r="A1909" s="38" t="s">
        <v>5215</v>
      </c>
      <c r="B1909" s="39" t="s">
        <v>5216</v>
      </c>
      <c r="C1909" s="40"/>
      <c r="D1909" s="40"/>
      <c r="E1909" s="31"/>
      <c r="F1909" s="31"/>
      <c r="G1909" s="31"/>
    </row>
    <row r="1910" spans="1:7">
      <c r="A1910" s="38" t="s">
        <v>5217</v>
      </c>
      <c r="B1910" s="39" t="s">
        <v>5218</v>
      </c>
      <c r="C1910" s="40"/>
      <c r="D1910" s="40"/>
      <c r="E1910" s="31"/>
      <c r="F1910" s="31"/>
      <c r="G1910" s="31"/>
    </row>
    <row r="1911" spans="1:7">
      <c r="A1911" s="38" t="s">
        <v>5219</v>
      </c>
      <c r="B1911" s="39" t="s">
        <v>5220</v>
      </c>
      <c r="C1911" s="40"/>
      <c r="D1911" s="40"/>
      <c r="E1911" s="31"/>
      <c r="F1911" s="31"/>
      <c r="G1911" s="31"/>
    </row>
    <row r="1912" spans="1:7">
      <c r="A1912" s="38" t="s">
        <v>5221</v>
      </c>
      <c r="B1912" s="39" t="s">
        <v>5222</v>
      </c>
      <c r="C1912" s="40"/>
      <c r="D1912" s="40"/>
      <c r="E1912" s="31"/>
      <c r="F1912" s="31"/>
      <c r="G1912" s="31"/>
    </row>
    <row r="1913" spans="1:7">
      <c r="A1913" s="38" t="s">
        <v>5223</v>
      </c>
      <c r="B1913" s="39" t="s">
        <v>5224</v>
      </c>
      <c r="C1913" s="40"/>
      <c r="D1913" s="40"/>
      <c r="E1913" s="31"/>
      <c r="F1913" s="31"/>
      <c r="G1913" s="31"/>
    </row>
    <row r="1914" spans="1:7">
      <c r="A1914" s="38" t="s">
        <v>5225</v>
      </c>
      <c r="B1914" s="39" t="s">
        <v>5226</v>
      </c>
      <c r="C1914" s="40"/>
      <c r="D1914" s="40"/>
      <c r="E1914" s="31"/>
      <c r="F1914" s="31"/>
      <c r="G1914" s="31"/>
    </row>
    <row r="1915" spans="1:7">
      <c r="A1915" s="38" t="s">
        <v>5227</v>
      </c>
      <c r="B1915" s="39" t="s">
        <v>5228</v>
      </c>
      <c r="C1915" s="40"/>
      <c r="D1915" s="40"/>
      <c r="E1915" s="31"/>
      <c r="F1915" s="31"/>
      <c r="G1915" s="31"/>
    </row>
    <row r="1916" spans="1:7">
      <c r="A1916" s="38" t="s">
        <v>5229</v>
      </c>
      <c r="B1916" s="39" t="s">
        <v>5230</v>
      </c>
      <c r="C1916" s="40"/>
      <c r="D1916" s="40"/>
      <c r="E1916" s="31"/>
      <c r="F1916" s="31"/>
      <c r="G1916" s="31"/>
    </row>
    <row r="1917" spans="1:7">
      <c r="A1917" s="38" t="s">
        <v>5231</v>
      </c>
      <c r="B1917" s="39" t="s">
        <v>5232</v>
      </c>
      <c r="C1917" s="40"/>
      <c r="D1917" s="40"/>
      <c r="E1917" s="31"/>
      <c r="F1917" s="31"/>
      <c r="G1917" s="31"/>
    </row>
    <row r="1918" spans="1:7">
      <c r="A1918" s="38" t="s">
        <v>5233</v>
      </c>
      <c r="B1918" s="39" t="s">
        <v>5234</v>
      </c>
      <c r="C1918" s="40"/>
      <c r="D1918" s="40"/>
      <c r="E1918" s="31"/>
      <c r="F1918" s="31"/>
      <c r="G1918" s="31"/>
    </row>
    <row r="1919" spans="1:7">
      <c r="A1919" s="38" t="s">
        <v>5235</v>
      </c>
      <c r="B1919" s="39" t="s">
        <v>5236</v>
      </c>
      <c r="C1919" s="40"/>
      <c r="D1919" s="40"/>
      <c r="E1919" s="31"/>
      <c r="F1919" s="31"/>
      <c r="G1919" s="31"/>
    </row>
    <row r="1920" spans="1:7">
      <c r="A1920" s="38" t="s">
        <v>5237</v>
      </c>
      <c r="B1920" s="39" t="s">
        <v>5238</v>
      </c>
      <c r="C1920" s="40"/>
      <c r="D1920" s="40"/>
      <c r="E1920" s="31"/>
      <c r="F1920" s="31"/>
      <c r="G1920" s="31"/>
    </row>
    <row r="1921" spans="1:7">
      <c r="A1921" s="38" t="s">
        <v>5239</v>
      </c>
      <c r="B1921" s="39" t="s">
        <v>5240</v>
      </c>
      <c r="C1921" s="40"/>
      <c r="D1921" s="40"/>
      <c r="E1921" s="31"/>
      <c r="F1921" s="31"/>
      <c r="G1921" s="31"/>
    </row>
    <row r="1922" spans="1:7">
      <c r="A1922" s="38" t="s">
        <v>5241</v>
      </c>
      <c r="B1922" s="39" t="s">
        <v>5242</v>
      </c>
      <c r="C1922" s="40"/>
      <c r="D1922" s="40"/>
      <c r="E1922" s="31"/>
      <c r="F1922" s="31"/>
      <c r="G1922" s="31"/>
    </row>
    <row r="1923" spans="1:7">
      <c r="A1923" s="38" t="s">
        <v>5243</v>
      </c>
      <c r="B1923" s="39" t="s">
        <v>5244</v>
      </c>
      <c r="C1923" s="40"/>
      <c r="D1923" s="40"/>
      <c r="E1923" s="31"/>
      <c r="F1923" s="31"/>
      <c r="G1923" s="31"/>
    </row>
    <row r="1924" spans="1:7">
      <c r="A1924" s="38" t="s">
        <v>5245</v>
      </c>
      <c r="B1924" s="39" t="s">
        <v>5246</v>
      </c>
      <c r="C1924" s="40"/>
      <c r="D1924" s="40"/>
      <c r="E1924" s="31"/>
      <c r="F1924" s="31"/>
      <c r="G1924" s="31"/>
    </row>
    <row r="1925" spans="1:7">
      <c r="A1925" s="38" t="s">
        <v>5247</v>
      </c>
      <c r="B1925" s="39" t="s">
        <v>5248</v>
      </c>
      <c r="C1925" s="40"/>
      <c r="D1925" s="40"/>
      <c r="E1925" s="31"/>
      <c r="F1925" s="31"/>
      <c r="G1925" s="31"/>
    </row>
    <row r="1926" spans="1:7">
      <c r="A1926" s="38" t="s">
        <v>5249</v>
      </c>
      <c r="B1926" s="39" t="s">
        <v>5250</v>
      </c>
      <c r="C1926" s="40"/>
      <c r="D1926" s="40"/>
      <c r="E1926" s="31"/>
      <c r="F1926" s="31"/>
      <c r="G1926" s="31"/>
    </row>
    <row r="1927" spans="1:7">
      <c r="A1927" s="38" t="s">
        <v>5251</v>
      </c>
      <c r="B1927" s="39" t="s">
        <v>5252</v>
      </c>
      <c r="C1927" s="40"/>
      <c r="D1927" s="40"/>
      <c r="E1927" s="31"/>
      <c r="F1927" s="31"/>
      <c r="G1927" s="31"/>
    </row>
    <row r="1928" spans="1:7">
      <c r="A1928" s="38" t="s">
        <v>5253</v>
      </c>
      <c r="B1928" s="39" t="s">
        <v>5254</v>
      </c>
      <c r="C1928" s="40"/>
      <c r="D1928" s="40"/>
      <c r="E1928" s="31"/>
      <c r="F1928" s="31"/>
      <c r="G1928" s="31"/>
    </row>
    <row r="1929" spans="1:7">
      <c r="A1929" s="38" t="s">
        <v>5255</v>
      </c>
      <c r="B1929" s="39" t="s">
        <v>5256</v>
      </c>
      <c r="C1929" s="40"/>
      <c r="D1929" s="40"/>
      <c r="E1929" s="31"/>
      <c r="F1929" s="31"/>
      <c r="G1929" s="31"/>
    </row>
    <row r="1930" spans="1:7">
      <c r="A1930" s="38" t="s">
        <v>5257</v>
      </c>
      <c r="B1930" s="39" t="s">
        <v>5258</v>
      </c>
      <c r="C1930" s="40"/>
      <c r="D1930" s="40"/>
      <c r="E1930" s="31"/>
      <c r="F1930" s="31"/>
      <c r="G1930" s="31"/>
    </row>
    <row r="1931" spans="1:7">
      <c r="A1931" s="38" t="s">
        <v>5259</v>
      </c>
      <c r="B1931" s="39" t="s">
        <v>5260</v>
      </c>
      <c r="C1931" s="40"/>
      <c r="D1931" s="40"/>
      <c r="E1931" s="31"/>
      <c r="F1931" s="31"/>
      <c r="G1931" s="31"/>
    </row>
    <row r="1932" spans="1:7">
      <c r="A1932" s="38" t="s">
        <v>5261</v>
      </c>
      <c r="B1932" s="39" t="s">
        <v>5262</v>
      </c>
      <c r="C1932" s="40"/>
      <c r="D1932" s="40"/>
      <c r="E1932" s="31"/>
      <c r="F1932" s="31"/>
      <c r="G1932" s="31"/>
    </row>
    <row r="1933" spans="1:7">
      <c r="A1933" s="38" t="s">
        <v>5263</v>
      </c>
      <c r="B1933" s="39" t="s">
        <v>5264</v>
      </c>
      <c r="C1933" s="40"/>
      <c r="D1933" s="40"/>
      <c r="E1933" s="31"/>
      <c r="F1933" s="31"/>
      <c r="G1933" s="31"/>
    </row>
    <row r="1934" spans="1:7">
      <c r="A1934" s="38" t="s">
        <v>5265</v>
      </c>
      <c r="B1934" s="39" t="s">
        <v>5266</v>
      </c>
      <c r="C1934" s="40"/>
      <c r="D1934" s="40"/>
      <c r="E1934" s="31"/>
      <c r="F1934" s="31"/>
      <c r="G1934" s="31"/>
    </row>
    <row r="1935" spans="1:7">
      <c r="A1935" s="38" t="s">
        <v>5267</v>
      </c>
      <c r="B1935" s="39" t="s">
        <v>5268</v>
      </c>
      <c r="C1935" s="40"/>
      <c r="D1935" s="40"/>
      <c r="E1935" s="31"/>
      <c r="F1935" s="31"/>
      <c r="G1935" s="31"/>
    </row>
    <row r="1936" spans="1:7">
      <c r="A1936" s="38" t="s">
        <v>5269</v>
      </c>
      <c r="B1936" s="39" t="s">
        <v>5270</v>
      </c>
      <c r="C1936" s="40"/>
      <c r="D1936" s="40"/>
      <c r="E1936" s="31"/>
      <c r="F1936" s="31"/>
      <c r="G1936" s="31"/>
    </row>
    <row r="1937" spans="1:7">
      <c r="A1937" s="38" t="s">
        <v>5271</v>
      </c>
      <c r="B1937" s="39" t="s">
        <v>5272</v>
      </c>
      <c r="C1937" s="40"/>
      <c r="D1937" s="40"/>
      <c r="E1937" s="31"/>
      <c r="F1937" s="31"/>
      <c r="G1937" s="31"/>
    </row>
    <row r="1938" spans="1:7">
      <c r="A1938" s="38" t="s">
        <v>5273</v>
      </c>
      <c r="B1938" s="39" t="s">
        <v>5274</v>
      </c>
      <c r="C1938" s="40"/>
      <c r="D1938" s="40"/>
      <c r="E1938" s="31"/>
      <c r="F1938" s="31"/>
      <c r="G1938" s="31"/>
    </row>
    <row r="1939" spans="1:7">
      <c r="A1939" s="38" t="s">
        <v>5275</v>
      </c>
      <c r="B1939" s="39" t="s">
        <v>5276</v>
      </c>
      <c r="C1939" s="40"/>
      <c r="D1939" s="40"/>
      <c r="E1939" s="31"/>
      <c r="F1939" s="31"/>
      <c r="G1939" s="31"/>
    </row>
    <row r="1940" spans="1:7">
      <c r="A1940" s="38" t="s">
        <v>5277</v>
      </c>
      <c r="B1940" s="39" t="s">
        <v>5278</v>
      </c>
      <c r="C1940" s="40"/>
      <c r="D1940" s="40"/>
      <c r="E1940" s="31"/>
      <c r="F1940" s="31"/>
      <c r="G1940" s="31"/>
    </row>
    <row r="1941" spans="1:7">
      <c r="A1941" s="38" t="s">
        <v>5279</v>
      </c>
      <c r="B1941" s="39" t="s">
        <v>5280</v>
      </c>
      <c r="C1941" s="40"/>
      <c r="D1941" s="40"/>
      <c r="E1941" s="31"/>
      <c r="F1941" s="31"/>
      <c r="G1941" s="31"/>
    </row>
    <row r="1942" spans="1:7">
      <c r="A1942" s="38" t="s">
        <v>5281</v>
      </c>
      <c r="B1942" s="39" t="s">
        <v>5282</v>
      </c>
      <c r="C1942" s="40"/>
      <c r="D1942" s="40"/>
      <c r="E1942" s="31"/>
      <c r="F1942" s="31"/>
      <c r="G1942" s="31"/>
    </row>
    <row r="1943" spans="1:7">
      <c r="A1943" s="38" t="s">
        <v>5283</v>
      </c>
      <c r="B1943" s="39" t="s">
        <v>5284</v>
      </c>
      <c r="C1943" s="40"/>
      <c r="D1943" s="40"/>
      <c r="E1943" s="31"/>
      <c r="F1943" s="31"/>
      <c r="G1943" s="31"/>
    </row>
    <row r="1944" spans="1:7">
      <c r="A1944" s="38" t="s">
        <v>5285</v>
      </c>
      <c r="B1944" s="39" t="s">
        <v>5286</v>
      </c>
      <c r="C1944" s="40"/>
      <c r="D1944" s="40"/>
      <c r="E1944" s="31"/>
      <c r="F1944" s="31"/>
      <c r="G1944" s="31"/>
    </row>
    <row r="1945" spans="1:7">
      <c r="A1945" s="38" t="s">
        <v>5287</v>
      </c>
      <c r="B1945" s="39" t="s">
        <v>5288</v>
      </c>
      <c r="C1945" s="40"/>
      <c r="D1945" s="40"/>
      <c r="E1945" s="31"/>
      <c r="F1945" s="31"/>
      <c r="G1945" s="31"/>
    </row>
    <row r="1946" spans="1:7">
      <c r="A1946" s="38" t="s">
        <v>5289</v>
      </c>
      <c r="B1946" s="39" t="s">
        <v>5290</v>
      </c>
      <c r="C1946" s="40"/>
      <c r="D1946" s="40"/>
      <c r="E1946" s="31"/>
      <c r="F1946" s="31"/>
      <c r="G1946" s="31"/>
    </row>
    <row r="1947" spans="1:7">
      <c r="A1947" s="38" t="s">
        <v>5291</v>
      </c>
      <c r="B1947" s="39" t="s">
        <v>5292</v>
      </c>
      <c r="C1947" s="40"/>
      <c r="D1947" s="40"/>
      <c r="E1947" s="31"/>
      <c r="F1947" s="31"/>
      <c r="G1947" s="31"/>
    </row>
    <row r="1948" spans="1:7">
      <c r="A1948" s="38" t="s">
        <v>5293</v>
      </c>
      <c r="B1948" s="39" t="s">
        <v>5294</v>
      </c>
      <c r="C1948" s="40"/>
      <c r="D1948" s="40"/>
      <c r="E1948" s="31"/>
      <c r="F1948" s="31"/>
      <c r="G1948" s="31"/>
    </row>
    <row r="1949" spans="1:7">
      <c r="A1949" s="38" t="s">
        <v>5295</v>
      </c>
      <c r="B1949" s="39" t="s">
        <v>5296</v>
      </c>
      <c r="C1949" s="40"/>
      <c r="D1949" s="40"/>
      <c r="E1949" s="31"/>
      <c r="F1949" s="31"/>
      <c r="G1949" s="31"/>
    </row>
    <row r="1950" spans="1:7">
      <c r="A1950" s="38" t="s">
        <v>5297</v>
      </c>
      <c r="B1950" s="39" t="s">
        <v>5298</v>
      </c>
      <c r="C1950" s="40"/>
      <c r="D1950" s="40"/>
      <c r="E1950" s="31"/>
      <c r="F1950" s="31"/>
      <c r="G1950" s="31"/>
    </row>
    <row r="1951" spans="1:7">
      <c r="A1951" s="38" t="s">
        <v>5299</v>
      </c>
      <c r="B1951" s="39" t="s">
        <v>5300</v>
      </c>
      <c r="C1951" s="40"/>
      <c r="D1951" s="40"/>
      <c r="E1951" s="31"/>
      <c r="F1951" s="31"/>
      <c r="G1951" s="31"/>
    </row>
    <row r="1952" spans="1:7">
      <c r="A1952" s="38" t="s">
        <v>5301</v>
      </c>
      <c r="B1952" s="39" t="s">
        <v>5302</v>
      </c>
      <c r="C1952" s="40"/>
      <c r="D1952" s="40"/>
      <c r="E1952" s="31"/>
      <c r="F1952" s="31"/>
      <c r="G1952" s="31"/>
    </row>
    <row r="1953" spans="1:7">
      <c r="A1953" s="38" t="s">
        <v>5303</v>
      </c>
      <c r="B1953" s="39" t="s">
        <v>5304</v>
      </c>
      <c r="C1953" s="40"/>
      <c r="D1953" s="40"/>
      <c r="E1953" s="31"/>
      <c r="F1953" s="31"/>
      <c r="G1953" s="31"/>
    </row>
    <row r="1954" spans="1:7">
      <c r="A1954" s="38" t="s">
        <v>5305</v>
      </c>
      <c r="B1954" s="39" t="s">
        <v>5306</v>
      </c>
      <c r="C1954" s="40"/>
      <c r="D1954" s="40"/>
      <c r="E1954" s="31"/>
      <c r="F1954" s="31"/>
      <c r="G1954" s="31"/>
    </row>
    <row r="1955" spans="1:7">
      <c r="A1955" s="38" t="s">
        <v>5307</v>
      </c>
      <c r="B1955" s="39" t="s">
        <v>5308</v>
      </c>
      <c r="C1955" s="40"/>
      <c r="D1955" s="40"/>
      <c r="E1955" s="31"/>
      <c r="F1955" s="31"/>
      <c r="G1955" s="31"/>
    </row>
    <row r="1956" spans="1:7">
      <c r="A1956" s="38" t="s">
        <v>5309</v>
      </c>
      <c r="B1956" s="39" t="s">
        <v>5310</v>
      </c>
      <c r="C1956" s="40"/>
      <c r="D1956" s="40"/>
      <c r="E1956" s="31"/>
      <c r="F1956" s="31"/>
      <c r="G1956" s="31"/>
    </row>
    <row r="1957" spans="1:7">
      <c r="A1957" s="38" t="s">
        <v>5311</v>
      </c>
      <c r="B1957" s="39" t="s">
        <v>5312</v>
      </c>
      <c r="C1957" s="40"/>
      <c r="D1957" s="40"/>
      <c r="E1957" s="31"/>
      <c r="F1957" s="31"/>
      <c r="G1957" s="31"/>
    </row>
    <row r="1958" spans="1:7">
      <c r="A1958" s="38" t="s">
        <v>5313</v>
      </c>
      <c r="B1958" s="39" t="s">
        <v>5314</v>
      </c>
      <c r="C1958" s="40"/>
      <c r="D1958" s="40"/>
      <c r="E1958" s="31"/>
      <c r="F1958" s="31"/>
      <c r="G1958" s="31"/>
    </row>
    <row r="1959" spans="1:7">
      <c r="A1959" s="38" t="s">
        <v>5315</v>
      </c>
      <c r="B1959" s="39" t="s">
        <v>5316</v>
      </c>
      <c r="C1959" s="40"/>
      <c r="D1959" s="40"/>
      <c r="E1959" s="31"/>
      <c r="F1959" s="31"/>
      <c r="G1959" s="31"/>
    </row>
    <row r="1960" spans="1:7">
      <c r="A1960" s="38" t="s">
        <v>5317</v>
      </c>
      <c r="B1960" s="39" t="s">
        <v>5318</v>
      </c>
      <c r="C1960" s="40"/>
      <c r="D1960" s="40"/>
      <c r="E1960" s="31"/>
      <c r="F1960" s="31"/>
      <c r="G1960" s="31"/>
    </row>
    <row r="1961" spans="1:7">
      <c r="A1961" s="38" t="s">
        <v>5319</v>
      </c>
      <c r="B1961" s="39" t="s">
        <v>5320</v>
      </c>
      <c r="C1961" s="40"/>
      <c r="D1961" s="40"/>
      <c r="E1961" s="31"/>
      <c r="F1961" s="31"/>
      <c r="G1961" s="31"/>
    </row>
    <row r="1962" spans="1:7">
      <c r="A1962" s="38" t="s">
        <v>5321</v>
      </c>
      <c r="B1962" s="39" t="s">
        <v>5322</v>
      </c>
      <c r="C1962" s="40"/>
      <c r="D1962" s="40"/>
      <c r="E1962" s="31"/>
      <c r="F1962" s="31"/>
      <c r="G1962" s="31"/>
    </row>
    <row r="1963" spans="1:7">
      <c r="A1963" s="38" t="s">
        <v>5323</v>
      </c>
      <c r="B1963" s="39" t="s">
        <v>5324</v>
      </c>
      <c r="C1963" s="40"/>
      <c r="D1963" s="40"/>
      <c r="E1963" s="31"/>
      <c r="F1963" s="31"/>
      <c r="G1963" s="31"/>
    </row>
    <row r="1964" spans="1:7">
      <c r="A1964" s="38" t="s">
        <v>5325</v>
      </c>
      <c r="B1964" s="39" t="s">
        <v>5326</v>
      </c>
      <c r="C1964" s="40"/>
      <c r="D1964" s="40"/>
      <c r="E1964" s="31"/>
      <c r="F1964" s="31"/>
      <c r="G1964" s="31"/>
    </row>
    <row r="1965" spans="1:7">
      <c r="A1965" s="38" t="s">
        <v>5327</v>
      </c>
      <c r="B1965" s="39" t="s">
        <v>5328</v>
      </c>
      <c r="C1965" s="40"/>
      <c r="D1965" s="40"/>
      <c r="E1965" s="31"/>
      <c r="F1965" s="31"/>
      <c r="G1965" s="31"/>
    </row>
    <row r="1966" spans="1:7">
      <c r="A1966" s="38" t="s">
        <v>5329</v>
      </c>
      <c r="B1966" s="39" t="s">
        <v>5330</v>
      </c>
      <c r="C1966" s="40"/>
      <c r="D1966" s="40"/>
      <c r="E1966" s="31"/>
      <c r="F1966" s="31"/>
      <c r="G1966" s="31"/>
    </row>
    <row r="1967" spans="1:7">
      <c r="A1967" s="38" t="s">
        <v>5331</v>
      </c>
      <c r="B1967" s="39" t="s">
        <v>5332</v>
      </c>
      <c r="C1967" s="40"/>
      <c r="D1967" s="40"/>
      <c r="E1967" s="31"/>
      <c r="F1967" s="31"/>
      <c r="G1967" s="31"/>
    </row>
    <row r="1968" spans="1:7">
      <c r="A1968" s="38" t="s">
        <v>5333</v>
      </c>
      <c r="B1968" s="39" t="s">
        <v>5334</v>
      </c>
      <c r="C1968" s="40"/>
      <c r="D1968" s="40"/>
      <c r="E1968" s="31"/>
      <c r="F1968" s="31"/>
      <c r="G1968" s="31"/>
    </row>
    <row r="1969" spans="1:7">
      <c r="A1969" s="38" t="s">
        <v>5335</v>
      </c>
      <c r="B1969" s="39" t="s">
        <v>5336</v>
      </c>
      <c r="C1969" s="40" t="s">
        <v>321</v>
      </c>
      <c r="D1969" s="28" t="s">
        <v>5337</v>
      </c>
      <c r="E1969" s="31"/>
      <c r="F1969" s="31"/>
      <c r="G1969" s="31"/>
    </row>
    <row r="1970" spans="1:7">
      <c r="A1970" s="38" t="s">
        <v>5338</v>
      </c>
      <c r="B1970" s="39" t="s">
        <v>5339</v>
      </c>
      <c r="C1970" s="40"/>
      <c r="D1970" s="40"/>
      <c r="E1970" s="31"/>
      <c r="F1970" s="31"/>
      <c r="G1970" s="31"/>
    </row>
    <row r="1971" spans="1:7">
      <c r="A1971" s="38" t="s">
        <v>5340</v>
      </c>
      <c r="B1971" s="39" t="s">
        <v>5341</v>
      </c>
      <c r="C1971" s="40"/>
      <c r="D1971" s="40"/>
      <c r="E1971" s="31"/>
      <c r="F1971" s="31"/>
      <c r="G1971" s="31"/>
    </row>
    <row r="1972" spans="1:7">
      <c r="A1972" s="38" t="s">
        <v>5342</v>
      </c>
      <c r="B1972" s="39" t="s">
        <v>5343</v>
      </c>
      <c r="C1972" s="40"/>
      <c r="D1972" s="40"/>
      <c r="E1972" s="31"/>
      <c r="F1972" s="31"/>
      <c r="G1972" s="31"/>
    </row>
    <row r="1973" spans="1:7">
      <c r="A1973" s="38" t="s">
        <v>5344</v>
      </c>
      <c r="B1973" s="39" t="s">
        <v>5345</v>
      </c>
      <c r="C1973" s="40"/>
      <c r="D1973" s="40"/>
      <c r="E1973" s="31"/>
      <c r="F1973" s="31"/>
      <c r="G1973" s="31"/>
    </row>
    <row r="1974" spans="1:7">
      <c r="A1974" s="38" t="s">
        <v>5346</v>
      </c>
      <c r="B1974" s="39" t="s">
        <v>5347</v>
      </c>
      <c r="C1974" s="40"/>
      <c r="D1974" s="40"/>
      <c r="E1974" s="31"/>
      <c r="F1974" s="31"/>
      <c r="G1974" s="31"/>
    </row>
    <row r="1975" spans="1:7">
      <c r="A1975" s="38" t="s">
        <v>5348</v>
      </c>
      <c r="B1975" s="39" t="s">
        <v>5349</v>
      </c>
      <c r="C1975" s="40"/>
      <c r="D1975" s="40"/>
      <c r="E1975" s="31"/>
      <c r="F1975" s="31"/>
      <c r="G1975" s="31"/>
    </row>
    <row r="1976" spans="1:7">
      <c r="A1976" s="38" t="s">
        <v>5350</v>
      </c>
      <c r="B1976" s="39" t="s">
        <v>5351</v>
      </c>
      <c r="C1976" s="40"/>
      <c r="D1976" s="40"/>
      <c r="E1976" s="31"/>
      <c r="F1976" s="31"/>
      <c r="G1976" s="31"/>
    </row>
    <row r="1977" spans="1:7">
      <c r="A1977" s="38" t="s">
        <v>5352</v>
      </c>
      <c r="B1977" s="39" t="s">
        <v>5353</v>
      </c>
      <c r="C1977" s="40"/>
      <c r="D1977" s="40"/>
      <c r="E1977" s="31"/>
      <c r="F1977" s="31"/>
      <c r="G1977" s="31"/>
    </row>
    <row r="1978" spans="1:7">
      <c r="A1978" s="38" t="s">
        <v>5354</v>
      </c>
      <c r="B1978" s="39" t="s">
        <v>5355</v>
      </c>
      <c r="C1978" s="40"/>
      <c r="D1978" s="40"/>
      <c r="E1978" s="31"/>
      <c r="F1978" s="31"/>
      <c r="G1978" s="31"/>
    </row>
    <row r="1979" spans="1:7">
      <c r="A1979" s="38" t="s">
        <v>5356</v>
      </c>
      <c r="B1979" s="39" t="s">
        <v>5357</v>
      </c>
      <c r="C1979" s="40"/>
      <c r="D1979" s="40"/>
      <c r="E1979" s="31"/>
      <c r="F1979" s="31"/>
      <c r="G1979" s="31"/>
    </row>
    <row r="1980" spans="1:7">
      <c r="A1980" s="38" t="s">
        <v>5358</v>
      </c>
      <c r="B1980" s="39" t="s">
        <v>5359</v>
      </c>
      <c r="C1980" s="40"/>
      <c r="D1980" s="40"/>
      <c r="E1980" s="31"/>
      <c r="F1980" s="31"/>
      <c r="G1980" s="31"/>
    </row>
    <row r="1981" spans="1:7">
      <c r="A1981" s="38" t="s">
        <v>5360</v>
      </c>
      <c r="B1981" s="39" t="s">
        <v>5361</v>
      </c>
      <c r="C1981" s="40"/>
      <c r="D1981" s="40"/>
      <c r="E1981" s="31"/>
      <c r="F1981" s="31"/>
      <c r="G1981" s="31"/>
    </row>
    <row r="1982" spans="1:7">
      <c r="A1982" s="38" t="s">
        <v>5362</v>
      </c>
      <c r="B1982" s="39" t="s">
        <v>5363</v>
      </c>
      <c r="C1982" s="40"/>
      <c r="D1982" s="40"/>
      <c r="E1982" s="31"/>
      <c r="F1982" s="31"/>
      <c r="G1982" s="31"/>
    </row>
    <row r="1983" spans="1:7">
      <c r="A1983" s="38" t="s">
        <v>5364</v>
      </c>
      <c r="B1983" s="39" t="s">
        <v>5365</v>
      </c>
      <c r="C1983" s="40"/>
      <c r="D1983" s="40"/>
      <c r="E1983" s="31"/>
      <c r="F1983" s="31"/>
      <c r="G1983" s="31"/>
    </row>
    <row r="1984" spans="1:7">
      <c r="A1984" s="38" t="s">
        <v>5366</v>
      </c>
      <c r="B1984" s="39" t="s">
        <v>5367</v>
      </c>
      <c r="C1984" s="40"/>
      <c r="D1984" s="40"/>
      <c r="E1984" s="31"/>
      <c r="F1984" s="31"/>
      <c r="G1984" s="31"/>
    </row>
    <row r="1985" spans="1:7">
      <c r="A1985" s="38" t="s">
        <v>5368</v>
      </c>
      <c r="B1985" s="39" t="s">
        <v>5369</v>
      </c>
      <c r="C1985" s="40"/>
      <c r="D1985" s="40"/>
      <c r="E1985" s="31"/>
      <c r="F1985" s="31"/>
      <c r="G1985" s="31"/>
    </row>
    <row r="1986" spans="1:7">
      <c r="A1986" s="38" t="s">
        <v>5370</v>
      </c>
      <c r="B1986" s="39" t="s">
        <v>5371</v>
      </c>
      <c r="C1986" s="40"/>
      <c r="D1986" s="40"/>
      <c r="E1986" s="31"/>
      <c r="F1986" s="31"/>
      <c r="G1986" s="31"/>
    </row>
    <row r="1987" spans="1:7">
      <c r="A1987" s="38" t="s">
        <v>5372</v>
      </c>
      <c r="B1987" s="39" t="s">
        <v>5373</v>
      </c>
      <c r="C1987" s="40"/>
      <c r="D1987" s="40"/>
      <c r="E1987" s="31"/>
      <c r="F1987" s="31"/>
      <c r="G1987" s="31"/>
    </row>
    <row r="1988" spans="1:7">
      <c r="A1988" s="38" t="s">
        <v>5374</v>
      </c>
      <c r="B1988" s="39" t="s">
        <v>5375</v>
      </c>
      <c r="C1988" s="40"/>
      <c r="D1988" s="40"/>
      <c r="E1988" s="31"/>
      <c r="F1988" s="31"/>
      <c r="G1988" s="31"/>
    </row>
    <row r="1989" spans="1:7">
      <c r="A1989" s="38" t="s">
        <v>5376</v>
      </c>
      <c r="B1989" s="39" t="s">
        <v>5377</v>
      </c>
      <c r="C1989" s="40"/>
      <c r="D1989" s="40"/>
      <c r="E1989" s="31"/>
      <c r="F1989" s="31"/>
      <c r="G1989" s="31"/>
    </row>
    <row r="1990" spans="1:7">
      <c r="A1990" s="38" t="s">
        <v>5378</v>
      </c>
      <c r="B1990" s="39" t="s">
        <v>5379</v>
      </c>
      <c r="C1990" s="40"/>
      <c r="D1990" s="40"/>
      <c r="E1990" s="31"/>
      <c r="F1990" s="31"/>
      <c r="G1990" s="31"/>
    </row>
    <row r="1991" spans="1:7">
      <c r="A1991" s="38" t="s">
        <v>5380</v>
      </c>
      <c r="B1991" s="39" t="s">
        <v>5381</v>
      </c>
      <c r="C1991" s="40"/>
      <c r="D1991" s="40"/>
      <c r="E1991" s="31"/>
      <c r="F1991" s="31"/>
      <c r="G1991" s="31"/>
    </row>
    <row r="1992" spans="1:7">
      <c r="A1992" s="38" t="s">
        <v>5382</v>
      </c>
      <c r="B1992" s="39" t="s">
        <v>5383</v>
      </c>
      <c r="C1992" s="40"/>
      <c r="D1992" s="40"/>
      <c r="E1992" s="31"/>
      <c r="F1992" s="31"/>
      <c r="G1992" s="31"/>
    </row>
    <row r="1993" spans="1:7">
      <c r="A1993" s="38" t="s">
        <v>5384</v>
      </c>
      <c r="B1993" s="39" t="s">
        <v>5385</v>
      </c>
      <c r="C1993" s="40"/>
      <c r="D1993" s="40"/>
      <c r="E1993" s="31"/>
      <c r="F1993" s="31"/>
      <c r="G1993" s="31"/>
    </row>
    <row r="1994" spans="1:7">
      <c r="A1994" s="38" t="s">
        <v>5386</v>
      </c>
      <c r="B1994" s="39" t="s">
        <v>5387</v>
      </c>
      <c r="C1994" s="40"/>
      <c r="D1994" s="40"/>
      <c r="E1994" s="31"/>
      <c r="F1994" s="31"/>
      <c r="G1994" s="31"/>
    </row>
    <row r="1995" spans="1:7">
      <c r="A1995" s="38" t="s">
        <v>5388</v>
      </c>
      <c r="B1995" s="39" t="s">
        <v>5389</v>
      </c>
      <c r="C1995" s="40"/>
      <c r="D1995" s="40"/>
      <c r="E1995" s="31"/>
      <c r="F1995" s="31"/>
      <c r="G1995" s="31"/>
    </row>
    <row r="1996" spans="1:7">
      <c r="A1996" s="38" t="s">
        <v>5390</v>
      </c>
      <c r="B1996" s="39" t="s">
        <v>5391</v>
      </c>
      <c r="C1996" s="40"/>
      <c r="D1996" s="40"/>
      <c r="E1996" s="31"/>
      <c r="F1996" s="31"/>
      <c r="G1996" s="31"/>
    </row>
    <row r="1997" spans="1:7">
      <c r="A1997" s="38" t="s">
        <v>5392</v>
      </c>
      <c r="B1997" s="39" t="s">
        <v>5393</v>
      </c>
      <c r="C1997" s="40"/>
      <c r="D1997" s="40"/>
      <c r="E1997" s="31"/>
      <c r="F1997" s="31"/>
      <c r="G1997" s="31"/>
    </row>
    <row r="1998" spans="1:7">
      <c r="A1998" s="38" t="s">
        <v>5394</v>
      </c>
      <c r="B1998" s="39" t="s">
        <v>5395</v>
      </c>
      <c r="C1998" s="40"/>
      <c r="D1998" s="40"/>
      <c r="E1998" s="31"/>
      <c r="F1998" s="31"/>
      <c r="G1998" s="31"/>
    </row>
    <row r="1999" spans="1:7">
      <c r="A1999" s="38" t="s">
        <v>5396</v>
      </c>
      <c r="B1999" s="39" t="s">
        <v>5397</v>
      </c>
      <c r="C1999" s="40"/>
      <c r="D1999" s="40"/>
      <c r="E1999" s="31"/>
      <c r="F1999" s="31"/>
      <c r="G1999" s="31"/>
    </row>
    <row r="2000" spans="1:7">
      <c r="A2000" s="38" t="s">
        <v>5398</v>
      </c>
      <c r="B2000" s="39" t="s">
        <v>5399</v>
      </c>
      <c r="C2000" s="40"/>
      <c r="D2000" s="40"/>
      <c r="E2000" s="31"/>
      <c r="F2000" s="31"/>
      <c r="G2000" s="31"/>
    </row>
    <row r="2001" spans="1:7">
      <c r="A2001" s="38" t="s">
        <v>5400</v>
      </c>
      <c r="B2001" s="39" t="s">
        <v>5401</v>
      </c>
      <c r="C2001" s="40"/>
      <c r="D2001" s="40"/>
      <c r="E2001" s="31"/>
      <c r="F2001" s="31"/>
      <c r="G2001" s="31"/>
    </row>
    <row r="2002" spans="1:7">
      <c r="A2002" s="38" t="s">
        <v>5402</v>
      </c>
      <c r="B2002" s="39" t="s">
        <v>5403</v>
      </c>
      <c r="C2002" s="40"/>
      <c r="D2002" s="40"/>
      <c r="E2002" s="31"/>
      <c r="F2002" s="31"/>
      <c r="G2002" s="31"/>
    </row>
    <row r="2003" spans="1:7">
      <c r="A2003" s="38" t="s">
        <v>5404</v>
      </c>
      <c r="B2003" s="39" t="s">
        <v>5405</v>
      </c>
      <c r="C2003" s="40"/>
      <c r="D2003" s="40"/>
      <c r="E2003" s="31"/>
      <c r="F2003" s="31"/>
      <c r="G2003" s="31"/>
    </row>
    <row r="2004" spans="1:7">
      <c r="A2004" s="38" t="s">
        <v>5406</v>
      </c>
      <c r="B2004" s="39" t="s">
        <v>5407</v>
      </c>
      <c r="C2004" s="40"/>
      <c r="D2004" s="40"/>
      <c r="E2004" s="31"/>
      <c r="F2004" s="31"/>
      <c r="G2004" s="31"/>
    </row>
    <row r="2005" spans="1:7">
      <c r="A2005" s="38" t="s">
        <v>5408</v>
      </c>
      <c r="B2005" s="39" t="s">
        <v>5409</v>
      </c>
      <c r="C2005" s="40"/>
      <c r="D2005" s="40"/>
      <c r="E2005" s="31"/>
      <c r="F2005" s="31"/>
      <c r="G2005" s="31"/>
    </row>
    <row r="2006" spans="1:7">
      <c r="A2006" s="38" t="s">
        <v>5410</v>
      </c>
      <c r="B2006" s="39" t="s">
        <v>5411</v>
      </c>
      <c r="C2006" s="40"/>
      <c r="D2006" s="40"/>
      <c r="E2006" s="31"/>
      <c r="F2006" s="31"/>
      <c r="G2006" s="31"/>
    </row>
    <row r="2007" spans="1:7">
      <c r="A2007" s="38" t="s">
        <v>5412</v>
      </c>
      <c r="B2007" s="39" t="s">
        <v>5413</v>
      </c>
      <c r="C2007" s="40"/>
      <c r="D2007" s="40"/>
      <c r="E2007" s="31"/>
      <c r="F2007" s="31"/>
      <c r="G2007" s="31"/>
    </row>
    <row r="2008" spans="1:7">
      <c r="A2008" s="38" t="s">
        <v>5414</v>
      </c>
      <c r="B2008" s="39" t="s">
        <v>5415</v>
      </c>
      <c r="C2008" s="40"/>
      <c r="D2008" s="40"/>
      <c r="E2008" s="31"/>
      <c r="F2008" s="31"/>
      <c r="G2008" s="31"/>
    </row>
    <row r="2009" spans="1:7">
      <c r="A2009" s="38" t="s">
        <v>5416</v>
      </c>
      <c r="B2009" s="39" t="s">
        <v>5417</v>
      </c>
      <c r="C2009" s="40"/>
      <c r="D2009" s="40"/>
      <c r="E2009" s="31"/>
      <c r="F2009" s="31"/>
      <c r="G2009" s="31"/>
    </row>
    <row r="2010" spans="1:7">
      <c r="A2010" s="38" t="s">
        <v>5418</v>
      </c>
      <c r="B2010" s="39" t="s">
        <v>5419</v>
      </c>
      <c r="C2010" s="40"/>
      <c r="D2010" s="40"/>
      <c r="E2010" s="31"/>
      <c r="F2010" s="31"/>
      <c r="G2010" s="31"/>
    </row>
    <row r="2011" spans="1:7">
      <c r="A2011" s="38" t="s">
        <v>5420</v>
      </c>
      <c r="B2011" s="39" t="s">
        <v>5421</v>
      </c>
      <c r="C2011" s="40"/>
      <c r="D2011" s="40"/>
      <c r="E2011" s="31"/>
      <c r="F2011" s="31"/>
      <c r="G2011" s="31"/>
    </row>
    <row r="2012" spans="1:7">
      <c r="A2012" s="38" t="s">
        <v>5422</v>
      </c>
      <c r="B2012" s="39" t="s">
        <v>5423</v>
      </c>
      <c r="C2012" s="40"/>
      <c r="D2012" s="40"/>
      <c r="E2012" s="31"/>
      <c r="F2012" s="31"/>
      <c r="G2012" s="31"/>
    </row>
    <row r="2013" spans="1:7">
      <c r="A2013" s="38" t="s">
        <v>5424</v>
      </c>
      <c r="B2013" s="39" t="s">
        <v>5425</v>
      </c>
      <c r="C2013" s="40"/>
      <c r="D2013" s="40"/>
      <c r="E2013" s="31"/>
      <c r="F2013" s="31"/>
      <c r="G2013" s="31"/>
    </row>
    <row r="2014" spans="1:7">
      <c r="A2014" s="38" t="s">
        <v>5426</v>
      </c>
      <c r="B2014" s="39" t="s">
        <v>5427</v>
      </c>
      <c r="C2014" s="40"/>
      <c r="D2014" s="40"/>
      <c r="E2014" s="31"/>
      <c r="F2014" s="31"/>
      <c r="G2014" s="31"/>
    </row>
    <row r="2015" spans="1:7">
      <c r="A2015" s="38" t="s">
        <v>5428</v>
      </c>
      <c r="B2015" s="39" t="s">
        <v>5429</v>
      </c>
      <c r="C2015" s="40"/>
      <c r="D2015" s="40"/>
      <c r="E2015" s="31"/>
      <c r="F2015" s="31"/>
      <c r="G2015" s="31"/>
    </row>
    <row r="2016" spans="1:7">
      <c r="A2016" s="38" t="s">
        <v>5430</v>
      </c>
      <c r="B2016" s="39" t="s">
        <v>5431</v>
      </c>
      <c r="C2016" s="40"/>
      <c r="D2016" s="40"/>
      <c r="E2016" s="31"/>
      <c r="F2016" s="31"/>
      <c r="G2016" s="31"/>
    </row>
    <row r="2017" spans="1:7">
      <c r="A2017" s="38" t="s">
        <v>5432</v>
      </c>
      <c r="B2017" s="39" t="s">
        <v>5433</v>
      </c>
      <c r="C2017" s="40"/>
      <c r="D2017" s="40"/>
      <c r="E2017" s="31"/>
      <c r="F2017" s="31"/>
      <c r="G2017" s="31"/>
    </row>
    <row r="2018" spans="1:7">
      <c r="A2018" s="38" t="s">
        <v>5434</v>
      </c>
      <c r="B2018" s="39" t="s">
        <v>5435</v>
      </c>
      <c r="C2018" s="40"/>
      <c r="D2018" s="40"/>
      <c r="E2018" s="31"/>
      <c r="F2018" s="31"/>
      <c r="G2018" s="31"/>
    </row>
    <row r="2019" spans="1:7">
      <c r="A2019" s="38" t="s">
        <v>5436</v>
      </c>
      <c r="B2019" s="39" t="s">
        <v>5437</v>
      </c>
      <c r="C2019" s="40"/>
      <c r="D2019" s="40"/>
      <c r="E2019" s="31"/>
      <c r="F2019" s="31"/>
      <c r="G2019" s="31"/>
    </row>
    <row r="2020" spans="1:7">
      <c r="A2020" s="38" t="s">
        <v>5438</v>
      </c>
      <c r="B2020" s="39" t="s">
        <v>5439</v>
      </c>
      <c r="C2020" s="40"/>
      <c r="D2020" s="40"/>
      <c r="E2020" s="31"/>
      <c r="F2020" s="31"/>
      <c r="G2020" s="31"/>
    </row>
    <row r="2021" spans="1:7">
      <c r="A2021" s="38" t="s">
        <v>5440</v>
      </c>
      <c r="B2021" s="39" t="s">
        <v>5441</v>
      </c>
      <c r="C2021" s="40"/>
      <c r="D2021" s="40"/>
      <c r="E2021" s="31"/>
      <c r="F2021" s="31"/>
      <c r="G2021" s="31"/>
    </row>
    <row r="2022" spans="1:7">
      <c r="A2022" s="38" t="s">
        <v>5442</v>
      </c>
      <c r="B2022" s="39" t="s">
        <v>5443</v>
      </c>
      <c r="C2022" s="40"/>
      <c r="D2022" s="40"/>
      <c r="E2022" s="31"/>
      <c r="F2022" s="31"/>
      <c r="G2022" s="31"/>
    </row>
    <row r="2023" spans="1:7">
      <c r="A2023" s="38" t="s">
        <v>5444</v>
      </c>
      <c r="B2023" s="39" t="s">
        <v>5445</v>
      </c>
      <c r="C2023" s="40"/>
      <c r="D2023" s="40"/>
      <c r="E2023" s="31"/>
      <c r="F2023" s="31"/>
      <c r="G2023" s="31"/>
    </row>
    <row r="2024" spans="1:7">
      <c r="A2024" s="38" t="s">
        <v>5446</v>
      </c>
      <c r="B2024" s="39" t="s">
        <v>5447</v>
      </c>
      <c r="C2024" s="40"/>
      <c r="D2024" s="40"/>
      <c r="E2024" s="31"/>
      <c r="F2024" s="31"/>
      <c r="G2024" s="31"/>
    </row>
    <row r="2025" spans="1:7">
      <c r="A2025" s="38" t="s">
        <v>5448</v>
      </c>
      <c r="B2025" s="39" t="s">
        <v>5449</v>
      </c>
      <c r="C2025" s="40"/>
      <c r="D2025" s="40"/>
      <c r="E2025" s="31"/>
      <c r="F2025" s="31"/>
      <c r="G2025" s="31"/>
    </row>
    <row r="2026" spans="1:7">
      <c r="A2026" s="38" t="s">
        <v>5450</v>
      </c>
      <c r="B2026" s="39" t="s">
        <v>5451</v>
      </c>
      <c r="C2026" s="40"/>
      <c r="D2026" s="40"/>
      <c r="E2026" s="31"/>
      <c r="F2026" s="31"/>
      <c r="G2026" s="31"/>
    </row>
    <row r="2027" spans="1:7">
      <c r="A2027" s="38" t="s">
        <v>5452</v>
      </c>
      <c r="B2027" s="39" t="s">
        <v>5453</v>
      </c>
      <c r="C2027" s="40"/>
      <c r="D2027" s="40"/>
      <c r="E2027" s="31"/>
      <c r="F2027" s="31"/>
      <c r="G2027" s="31"/>
    </row>
    <row r="2028" spans="1:7">
      <c r="A2028" s="38" t="s">
        <v>5454</v>
      </c>
      <c r="B2028" s="39" t="s">
        <v>5455</v>
      </c>
      <c r="C2028" s="40"/>
      <c r="D2028" s="40"/>
      <c r="E2028" s="31"/>
      <c r="F2028" s="31"/>
      <c r="G2028" s="31"/>
    </row>
    <row r="2029" spans="1:7">
      <c r="A2029" s="38" t="s">
        <v>5456</v>
      </c>
      <c r="B2029" s="39" t="s">
        <v>5457</v>
      </c>
      <c r="C2029" s="40"/>
      <c r="D2029" s="40"/>
      <c r="E2029" s="31"/>
      <c r="F2029" s="31"/>
      <c r="G2029" s="31"/>
    </row>
    <row r="2030" spans="1:7">
      <c r="A2030" s="38" t="s">
        <v>5458</v>
      </c>
      <c r="B2030" s="39" t="s">
        <v>5459</v>
      </c>
      <c r="C2030" s="40"/>
      <c r="D2030" s="40"/>
      <c r="E2030" s="31"/>
      <c r="F2030" s="31"/>
      <c r="G2030" s="31"/>
    </row>
    <row r="2031" spans="1:7">
      <c r="A2031" s="38" t="s">
        <v>5460</v>
      </c>
      <c r="B2031" s="39" t="s">
        <v>5461</v>
      </c>
      <c r="C2031" s="40"/>
      <c r="D2031" s="40"/>
      <c r="E2031" s="31"/>
      <c r="F2031" s="31"/>
      <c r="G2031" s="31"/>
    </row>
    <row r="2032" spans="1:7">
      <c r="A2032" s="38" t="s">
        <v>5462</v>
      </c>
      <c r="B2032" s="39" t="s">
        <v>5463</v>
      </c>
      <c r="C2032" s="40"/>
      <c r="D2032" s="40"/>
      <c r="E2032" s="31"/>
      <c r="F2032" s="31"/>
      <c r="G2032" s="31"/>
    </row>
    <row r="2033" spans="1:7">
      <c r="A2033" s="38" t="s">
        <v>5464</v>
      </c>
      <c r="B2033" s="39" t="s">
        <v>5465</v>
      </c>
      <c r="C2033" s="40"/>
      <c r="D2033" s="40"/>
      <c r="E2033" s="31"/>
      <c r="F2033" s="31"/>
      <c r="G2033" s="31"/>
    </row>
    <row r="2034" spans="1:7">
      <c r="A2034" s="38" t="s">
        <v>5466</v>
      </c>
      <c r="B2034" s="39" t="s">
        <v>5467</v>
      </c>
      <c r="C2034" s="40"/>
      <c r="D2034" s="40"/>
      <c r="E2034" s="31"/>
      <c r="F2034" s="31"/>
      <c r="G2034" s="31"/>
    </row>
    <row r="2035" spans="1:7">
      <c r="A2035" s="38" t="s">
        <v>1242</v>
      </c>
      <c r="B2035" s="39" t="s">
        <v>5468</v>
      </c>
      <c r="C2035" s="40"/>
      <c r="D2035" s="40"/>
      <c r="E2035" s="31"/>
      <c r="F2035" s="31"/>
      <c r="G2035" s="31"/>
    </row>
    <row r="2036" spans="1:7">
      <c r="A2036" s="38" t="s">
        <v>5469</v>
      </c>
      <c r="B2036" s="39" t="s">
        <v>5470</v>
      </c>
      <c r="C2036" s="40"/>
      <c r="D2036" s="40"/>
      <c r="E2036" s="31"/>
      <c r="F2036" s="31"/>
      <c r="G2036" s="31"/>
    </row>
    <row r="2037" spans="1:7">
      <c r="A2037" s="38" t="s">
        <v>5471</v>
      </c>
      <c r="B2037" s="39" t="s">
        <v>5472</v>
      </c>
      <c r="C2037" s="40"/>
      <c r="D2037" s="40"/>
      <c r="E2037" s="31"/>
      <c r="F2037" s="31"/>
      <c r="G2037" s="31"/>
    </row>
    <row r="2038" spans="1:7">
      <c r="A2038" s="38" t="s">
        <v>5473</v>
      </c>
      <c r="B2038" s="39" t="s">
        <v>5474</v>
      </c>
      <c r="C2038" s="40"/>
      <c r="D2038" s="40"/>
      <c r="E2038" s="31"/>
      <c r="F2038" s="31"/>
      <c r="G2038" s="31"/>
    </row>
    <row r="2039" spans="1:7">
      <c r="A2039" s="38" t="s">
        <v>5475</v>
      </c>
      <c r="B2039" s="39" t="s">
        <v>5476</v>
      </c>
      <c r="C2039" s="40"/>
      <c r="D2039" s="40"/>
      <c r="E2039" s="31"/>
      <c r="F2039" s="31"/>
      <c r="G2039" s="31"/>
    </row>
    <row r="2040" spans="1:7">
      <c r="A2040" s="38" t="s">
        <v>5477</v>
      </c>
      <c r="B2040" s="39" t="s">
        <v>5478</v>
      </c>
      <c r="C2040" s="40"/>
      <c r="D2040" s="40"/>
      <c r="E2040" s="31"/>
      <c r="F2040" s="31"/>
      <c r="G2040" s="31"/>
    </row>
    <row r="2041" spans="1:7">
      <c r="A2041" s="38" t="s">
        <v>5479</v>
      </c>
      <c r="B2041" s="39" t="s">
        <v>5480</v>
      </c>
      <c r="C2041" s="40"/>
      <c r="D2041" s="40"/>
      <c r="E2041" s="31"/>
      <c r="F2041" s="31"/>
      <c r="G2041" s="31"/>
    </row>
    <row r="2042" spans="1:7">
      <c r="A2042" s="38" t="s">
        <v>5481</v>
      </c>
      <c r="B2042" s="39" t="s">
        <v>5482</v>
      </c>
      <c r="C2042" s="40"/>
      <c r="D2042" s="40"/>
      <c r="E2042" s="31"/>
      <c r="F2042" s="31"/>
      <c r="G2042" s="31"/>
    </row>
    <row r="2043" spans="1:7">
      <c r="A2043" s="38" t="s">
        <v>5483</v>
      </c>
      <c r="B2043" s="39" t="s">
        <v>5484</v>
      </c>
      <c r="C2043" s="40"/>
      <c r="D2043" s="40"/>
      <c r="E2043" s="31"/>
      <c r="F2043" s="31"/>
      <c r="G2043" s="31"/>
    </row>
    <row r="2044" spans="1:7">
      <c r="A2044" s="38" t="s">
        <v>5485</v>
      </c>
      <c r="B2044" s="39" t="s">
        <v>5486</v>
      </c>
      <c r="C2044" s="40"/>
      <c r="D2044" s="40"/>
      <c r="E2044" s="31"/>
      <c r="F2044" s="31"/>
      <c r="G2044" s="31"/>
    </row>
    <row r="2045" spans="1:7">
      <c r="A2045" s="38" t="s">
        <v>5487</v>
      </c>
      <c r="B2045" s="39" t="s">
        <v>5488</v>
      </c>
      <c r="C2045" s="40"/>
      <c r="D2045" s="40"/>
      <c r="E2045" s="31"/>
      <c r="F2045" s="31"/>
      <c r="G2045" s="31"/>
    </row>
    <row r="2046" spans="1:7">
      <c r="A2046" s="38" t="s">
        <v>5489</v>
      </c>
      <c r="B2046" s="39" t="s">
        <v>5490</v>
      </c>
      <c r="C2046" s="40"/>
      <c r="D2046" s="40"/>
      <c r="E2046" s="31"/>
      <c r="F2046" s="31"/>
      <c r="G2046" s="31"/>
    </row>
    <row r="2047" spans="1:7">
      <c r="A2047" s="38" t="s">
        <v>5491</v>
      </c>
      <c r="B2047" s="39" t="s">
        <v>5492</v>
      </c>
      <c r="C2047" s="40"/>
      <c r="D2047" s="40"/>
      <c r="E2047" s="31"/>
      <c r="F2047" s="31"/>
      <c r="G2047" s="31"/>
    </row>
    <row r="2048" spans="1:7">
      <c r="A2048" s="38" t="s">
        <v>5493</v>
      </c>
      <c r="B2048" s="39" t="s">
        <v>5494</v>
      </c>
      <c r="C2048" s="40"/>
      <c r="D2048" s="40"/>
      <c r="E2048" s="31"/>
      <c r="F2048" s="31"/>
      <c r="G2048" s="31"/>
    </row>
    <row r="2049" spans="1:7">
      <c r="A2049" s="38" t="s">
        <v>5495</v>
      </c>
      <c r="B2049" s="39" t="s">
        <v>5496</v>
      </c>
      <c r="C2049" s="40"/>
      <c r="D2049" s="40"/>
      <c r="E2049" s="31"/>
      <c r="F2049" s="31"/>
      <c r="G2049" s="31"/>
    </row>
    <row r="2050" spans="1:7">
      <c r="A2050" s="38" t="s">
        <v>5497</v>
      </c>
      <c r="B2050" s="39" t="s">
        <v>5498</v>
      </c>
      <c r="C2050" s="40"/>
      <c r="D2050" s="40"/>
      <c r="E2050" s="31"/>
      <c r="F2050" s="31"/>
      <c r="G2050" s="31"/>
    </row>
    <row r="2051" spans="1:7">
      <c r="A2051" s="38" t="s">
        <v>5499</v>
      </c>
      <c r="B2051" s="39" t="s">
        <v>5500</v>
      </c>
      <c r="C2051" s="40"/>
      <c r="D2051" s="40"/>
      <c r="E2051" s="31"/>
      <c r="F2051" s="31"/>
      <c r="G2051" s="31"/>
    </row>
    <row r="2052" spans="1:7">
      <c r="A2052" s="38" t="s">
        <v>5501</v>
      </c>
      <c r="B2052" s="39" t="s">
        <v>5502</v>
      </c>
      <c r="C2052" s="40"/>
      <c r="D2052" s="40"/>
      <c r="E2052" s="31"/>
      <c r="F2052" s="31"/>
      <c r="G2052" s="31"/>
    </row>
    <row r="2053" spans="1:7">
      <c r="A2053" s="38" t="s">
        <v>5503</v>
      </c>
      <c r="B2053" s="39" t="s">
        <v>5504</v>
      </c>
      <c r="C2053" s="40"/>
      <c r="D2053" s="40"/>
      <c r="E2053" s="31"/>
      <c r="F2053" s="31"/>
      <c r="G2053" s="31"/>
    </row>
    <row r="2054" spans="1:7">
      <c r="A2054" s="38" t="s">
        <v>5505</v>
      </c>
      <c r="B2054" s="39" t="s">
        <v>5506</v>
      </c>
      <c r="C2054" s="40"/>
      <c r="D2054" s="40"/>
      <c r="E2054" s="31"/>
      <c r="F2054" s="31"/>
      <c r="G2054" s="31"/>
    </row>
    <row r="2055" spans="1:7">
      <c r="A2055" s="38" t="s">
        <v>5507</v>
      </c>
      <c r="B2055" s="39" t="s">
        <v>5508</v>
      </c>
      <c r="C2055" s="40"/>
      <c r="D2055" s="40"/>
      <c r="E2055" s="31"/>
      <c r="F2055" s="31"/>
      <c r="G2055" s="31"/>
    </row>
    <row r="2056" spans="1:7">
      <c r="A2056" s="38" t="s">
        <v>5509</v>
      </c>
      <c r="B2056" s="39" t="s">
        <v>5510</v>
      </c>
      <c r="C2056" s="40"/>
      <c r="D2056" s="40"/>
      <c r="E2056" s="31"/>
      <c r="F2056" s="31"/>
      <c r="G2056" s="31"/>
    </row>
    <row r="2057" spans="1:7">
      <c r="A2057" s="38" t="s">
        <v>5511</v>
      </c>
      <c r="B2057" s="39" t="s">
        <v>5512</v>
      </c>
      <c r="C2057" s="40"/>
      <c r="D2057" s="40"/>
      <c r="E2057" s="31"/>
      <c r="F2057" s="31"/>
      <c r="G2057" s="31"/>
    </row>
    <row r="2058" spans="1:7">
      <c r="A2058" s="38" t="s">
        <v>5513</v>
      </c>
      <c r="B2058" s="39" t="s">
        <v>5514</v>
      </c>
      <c r="C2058" s="40"/>
      <c r="D2058" s="40"/>
      <c r="E2058" s="31"/>
      <c r="F2058" s="31"/>
      <c r="G2058" s="31"/>
    </row>
    <row r="2059" spans="1:7">
      <c r="A2059" s="38" t="s">
        <v>5515</v>
      </c>
      <c r="B2059" s="39" t="s">
        <v>5516</v>
      </c>
      <c r="C2059" s="40"/>
      <c r="D2059" s="40"/>
      <c r="E2059" s="31"/>
      <c r="F2059" s="31"/>
      <c r="G2059" s="31"/>
    </row>
    <row r="2060" spans="1:7">
      <c r="A2060" s="38" t="s">
        <v>5517</v>
      </c>
      <c r="B2060" s="39" t="s">
        <v>5518</v>
      </c>
      <c r="C2060" s="40"/>
      <c r="D2060" s="40"/>
      <c r="E2060" s="31"/>
      <c r="F2060" s="31"/>
      <c r="G2060" s="31"/>
    </row>
    <row r="2061" spans="1:7">
      <c r="A2061" s="38" t="s">
        <v>5519</v>
      </c>
      <c r="B2061" s="39" t="s">
        <v>5520</v>
      </c>
      <c r="C2061" s="40"/>
      <c r="D2061" s="40"/>
      <c r="E2061" s="31"/>
      <c r="F2061" s="31"/>
      <c r="G2061" s="31"/>
    </row>
    <row r="2062" spans="1:7">
      <c r="A2062" s="38" t="s">
        <v>5521</v>
      </c>
      <c r="B2062" s="39" t="s">
        <v>5522</v>
      </c>
      <c r="C2062" s="40"/>
      <c r="D2062" s="40"/>
      <c r="E2062" s="31"/>
      <c r="F2062" s="31"/>
      <c r="G2062" s="31"/>
    </row>
    <row r="2063" spans="1:7">
      <c r="A2063" s="38" t="s">
        <v>5523</v>
      </c>
      <c r="B2063" s="39" t="s">
        <v>5524</v>
      </c>
      <c r="C2063" s="40"/>
      <c r="D2063" s="40"/>
      <c r="E2063" s="31"/>
      <c r="F2063" s="31"/>
      <c r="G2063" s="31"/>
    </row>
    <row r="2064" spans="1:7">
      <c r="A2064" s="38" t="s">
        <v>5525</v>
      </c>
      <c r="B2064" s="39" t="s">
        <v>5526</v>
      </c>
      <c r="C2064" s="40"/>
      <c r="D2064" s="40"/>
      <c r="E2064" s="31"/>
      <c r="F2064" s="31"/>
      <c r="G2064" s="31"/>
    </row>
    <row r="2065" spans="1:7">
      <c r="A2065" s="38" t="s">
        <v>5527</v>
      </c>
      <c r="B2065" s="39" t="s">
        <v>5528</v>
      </c>
      <c r="C2065" s="40"/>
      <c r="D2065" s="40"/>
      <c r="E2065" s="31"/>
      <c r="F2065" s="31"/>
      <c r="G2065" s="31"/>
    </row>
    <row r="2066" spans="1:7">
      <c r="A2066" s="38" t="s">
        <v>5529</v>
      </c>
      <c r="B2066" s="39" t="s">
        <v>5530</v>
      </c>
      <c r="C2066" s="40"/>
      <c r="D2066" s="40"/>
      <c r="E2066" s="31"/>
      <c r="F2066" s="31"/>
      <c r="G2066" s="31"/>
    </row>
    <row r="2067" spans="1:7">
      <c r="A2067" s="38" t="s">
        <v>5531</v>
      </c>
      <c r="B2067" s="39" t="s">
        <v>5532</v>
      </c>
      <c r="C2067" s="40"/>
      <c r="D2067" s="40"/>
      <c r="E2067" s="31"/>
      <c r="F2067" s="31"/>
      <c r="G2067" s="31"/>
    </row>
    <row r="2068" spans="1:7">
      <c r="A2068" s="38" t="s">
        <v>5533</v>
      </c>
      <c r="B2068" s="39" t="s">
        <v>5534</v>
      </c>
      <c r="C2068" s="40"/>
      <c r="D2068" s="40"/>
      <c r="E2068" s="31"/>
      <c r="F2068" s="31"/>
      <c r="G2068" s="31"/>
    </row>
    <row r="2069" spans="1:7">
      <c r="A2069" s="38" t="s">
        <v>5535</v>
      </c>
      <c r="B2069" s="39" t="s">
        <v>5536</v>
      </c>
      <c r="C2069" s="40"/>
      <c r="D2069" s="40"/>
      <c r="E2069" s="31"/>
      <c r="F2069" s="31"/>
      <c r="G2069" s="31"/>
    </row>
    <row r="2070" spans="1:7">
      <c r="A2070" s="38" t="s">
        <v>5537</v>
      </c>
      <c r="B2070" s="39" t="s">
        <v>5538</v>
      </c>
      <c r="C2070" s="40"/>
      <c r="D2070" s="40"/>
      <c r="E2070" s="31"/>
      <c r="F2070" s="31"/>
      <c r="G2070" s="31"/>
    </row>
    <row r="2071" spans="1:7">
      <c r="A2071" s="38" t="s">
        <v>5539</v>
      </c>
      <c r="B2071" s="39" t="s">
        <v>5540</v>
      </c>
      <c r="C2071" s="40"/>
      <c r="D2071" s="40"/>
      <c r="E2071" s="31"/>
      <c r="F2071" s="31"/>
      <c r="G2071" s="31"/>
    </row>
    <row r="2072" spans="1:7">
      <c r="A2072" s="38" t="s">
        <v>5541</v>
      </c>
      <c r="B2072" s="39" t="s">
        <v>5542</v>
      </c>
      <c r="C2072" s="40"/>
      <c r="D2072" s="40"/>
      <c r="E2072" s="31"/>
      <c r="F2072" s="31"/>
      <c r="G2072" s="31"/>
    </row>
    <row r="2073" spans="1:7">
      <c r="A2073" s="38" t="s">
        <v>5543</v>
      </c>
      <c r="B2073" s="39" t="s">
        <v>5544</v>
      </c>
      <c r="C2073" s="40"/>
      <c r="D2073" s="40"/>
      <c r="E2073" s="31"/>
      <c r="F2073" s="31"/>
      <c r="G2073" s="31"/>
    </row>
    <row r="2074" spans="1:7">
      <c r="A2074" s="38" t="s">
        <v>5545</v>
      </c>
      <c r="B2074" s="39" t="s">
        <v>5546</v>
      </c>
      <c r="C2074" s="40"/>
      <c r="D2074" s="40"/>
      <c r="E2074" s="31"/>
      <c r="F2074" s="31"/>
      <c r="G2074" s="31"/>
    </row>
    <row r="2075" spans="1:7">
      <c r="A2075" s="38" t="s">
        <v>5547</v>
      </c>
      <c r="B2075" s="39" t="s">
        <v>5548</v>
      </c>
      <c r="C2075" s="40"/>
      <c r="D2075" s="40"/>
      <c r="E2075" s="31"/>
      <c r="F2075" s="31"/>
      <c r="G2075" s="31"/>
    </row>
    <row r="2076" spans="1:7">
      <c r="A2076" s="38" t="s">
        <v>5549</v>
      </c>
      <c r="B2076" s="39" t="s">
        <v>5550</v>
      </c>
      <c r="C2076" s="40"/>
      <c r="D2076" s="40"/>
      <c r="E2076" s="31"/>
      <c r="F2076" s="31"/>
      <c r="G2076" s="31"/>
    </row>
    <row r="2077" spans="1:7">
      <c r="A2077" s="38" t="s">
        <v>5551</v>
      </c>
      <c r="B2077" s="39" t="s">
        <v>5552</v>
      </c>
      <c r="C2077" s="40"/>
      <c r="D2077" s="40"/>
      <c r="E2077" s="31"/>
      <c r="F2077" s="31"/>
      <c r="G2077" s="31"/>
    </row>
    <row r="2078" spans="1:7">
      <c r="A2078" s="38" t="s">
        <v>5553</v>
      </c>
      <c r="B2078" s="39" t="s">
        <v>5554</v>
      </c>
      <c r="C2078" s="40"/>
      <c r="D2078" s="40"/>
      <c r="E2078" s="31"/>
      <c r="F2078" s="31"/>
      <c r="G2078" s="31"/>
    </row>
    <row r="2079" spans="1:7">
      <c r="A2079" s="38" t="s">
        <v>5555</v>
      </c>
      <c r="B2079" s="39" t="s">
        <v>5556</v>
      </c>
      <c r="C2079" s="40"/>
      <c r="D2079" s="40"/>
      <c r="E2079" s="31"/>
      <c r="F2079" s="31"/>
      <c r="G2079" s="31"/>
    </row>
    <row r="2080" spans="1:7">
      <c r="A2080" s="38" t="s">
        <v>5557</v>
      </c>
      <c r="B2080" s="39" t="s">
        <v>5558</v>
      </c>
      <c r="C2080" s="40"/>
      <c r="D2080" s="40"/>
      <c r="E2080" s="31"/>
      <c r="F2080" s="31"/>
      <c r="G2080" s="31"/>
    </row>
    <row r="2081" spans="1:7">
      <c r="A2081" s="38" t="s">
        <v>5559</v>
      </c>
      <c r="B2081" s="39" t="s">
        <v>5560</v>
      </c>
      <c r="C2081" s="40"/>
      <c r="D2081" s="40"/>
      <c r="E2081" s="31"/>
      <c r="F2081" s="31"/>
      <c r="G2081" s="31"/>
    </row>
    <row r="2082" spans="1:7">
      <c r="A2082" s="38" t="s">
        <v>5561</v>
      </c>
      <c r="B2082" s="39" t="s">
        <v>5562</v>
      </c>
      <c r="C2082" s="40"/>
      <c r="D2082" s="40"/>
      <c r="E2082" s="31"/>
      <c r="F2082" s="31"/>
      <c r="G2082" s="31"/>
    </row>
    <row r="2083" spans="1:7">
      <c r="A2083" s="38" t="s">
        <v>5563</v>
      </c>
      <c r="B2083" s="39" t="s">
        <v>5564</v>
      </c>
      <c r="C2083" s="40"/>
      <c r="D2083" s="40"/>
      <c r="E2083" s="31"/>
      <c r="F2083" s="31"/>
      <c r="G2083" s="31"/>
    </row>
    <row r="2084" spans="1:7">
      <c r="A2084" s="38" t="s">
        <v>5565</v>
      </c>
      <c r="B2084" s="39" t="s">
        <v>5566</v>
      </c>
      <c r="C2084" s="40"/>
      <c r="D2084" s="40"/>
      <c r="E2084" s="31"/>
      <c r="F2084" s="31"/>
      <c r="G2084" s="31"/>
    </row>
    <row r="2085" spans="1:7">
      <c r="A2085" s="38" t="s">
        <v>5567</v>
      </c>
      <c r="B2085" s="39" t="s">
        <v>5568</v>
      </c>
      <c r="C2085" s="40"/>
      <c r="D2085" s="40"/>
      <c r="E2085" s="31"/>
      <c r="F2085" s="31"/>
      <c r="G2085" s="31"/>
    </row>
    <row r="2086" spans="1:7">
      <c r="A2086" s="38" t="s">
        <v>5569</v>
      </c>
      <c r="B2086" s="39" t="s">
        <v>5570</v>
      </c>
      <c r="C2086" s="40"/>
      <c r="D2086" s="40"/>
      <c r="E2086" s="31"/>
      <c r="F2086" s="31"/>
      <c r="G2086" s="31"/>
    </row>
    <row r="2087" spans="1:7">
      <c r="A2087" s="38" t="s">
        <v>5571</v>
      </c>
      <c r="B2087" s="39" t="s">
        <v>5572</v>
      </c>
      <c r="C2087" s="40"/>
      <c r="D2087" s="40"/>
      <c r="E2087" s="31"/>
      <c r="F2087" s="31"/>
      <c r="G2087" s="31"/>
    </row>
    <row r="2088" spans="1:7">
      <c r="A2088" s="38" t="s">
        <v>5573</v>
      </c>
      <c r="B2088" s="39" t="s">
        <v>5574</v>
      </c>
      <c r="C2088" s="40"/>
      <c r="D2088" s="40"/>
      <c r="E2088" s="31"/>
      <c r="F2088" s="31"/>
      <c r="G2088" s="31"/>
    </row>
    <row r="2089" spans="1:7">
      <c r="A2089" s="38" t="s">
        <v>5575</v>
      </c>
      <c r="B2089" s="39" t="s">
        <v>5576</v>
      </c>
      <c r="C2089" s="40"/>
      <c r="D2089" s="40"/>
      <c r="E2089" s="31"/>
      <c r="F2089" s="31"/>
      <c r="G2089" s="31"/>
    </row>
    <row r="2090" spans="1:7">
      <c r="A2090" s="38" t="s">
        <v>5577</v>
      </c>
      <c r="B2090" s="39" t="s">
        <v>5578</v>
      </c>
      <c r="C2090" s="40"/>
      <c r="D2090" s="40"/>
      <c r="E2090" s="31"/>
      <c r="F2090" s="31"/>
      <c r="G2090" s="31"/>
    </row>
    <row r="2091" spans="1:7">
      <c r="A2091" s="38" t="s">
        <v>5579</v>
      </c>
      <c r="B2091" s="39" t="s">
        <v>5580</v>
      </c>
      <c r="C2091" s="40"/>
      <c r="D2091" s="40"/>
      <c r="E2091" s="31"/>
      <c r="F2091" s="31"/>
      <c r="G2091" s="31"/>
    </row>
    <row r="2092" spans="1:7">
      <c r="A2092" s="38" t="s">
        <v>5581</v>
      </c>
      <c r="B2092" s="39" t="s">
        <v>5582</v>
      </c>
      <c r="C2092" s="40"/>
      <c r="D2092" s="40"/>
      <c r="E2092" s="31"/>
      <c r="F2092" s="31"/>
      <c r="G2092" s="31"/>
    </row>
    <row r="2093" spans="1:7">
      <c r="A2093" s="38" t="s">
        <v>5583</v>
      </c>
      <c r="B2093" s="39" t="s">
        <v>5584</v>
      </c>
      <c r="C2093" s="40"/>
      <c r="D2093" s="40"/>
      <c r="E2093" s="31"/>
      <c r="F2093" s="31"/>
      <c r="G2093" s="31"/>
    </row>
    <row r="2094" spans="1:7">
      <c r="A2094" s="38" t="s">
        <v>5585</v>
      </c>
      <c r="B2094" s="39" t="s">
        <v>5586</v>
      </c>
      <c r="C2094" s="40"/>
      <c r="D2094" s="40"/>
      <c r="E2094" s="31"/>
      <c r="F2094" s="31"/>
      <c r="G2094" s="31"/>
    </row>
    <row r="2095" spans="1:7">
      <c r="A2095" s="38" t="s">
        <v>5587</v>
      </c>
      <c r="B2095" s="39" t="s">
        <v>5588</v>
      </c>
      <c r="C2095" s="40"/>
      <c r="D2095" s="40"/>
      <c r="E2095" s="31"/>
      <c r="F2095" s="31"/>
      <c r="G2095" s="31"/>
    </row>
    <row r="2096" spans="1:7">
      <c r="A2096" s="38" t="s">
        <v>5589</v>
      </c>
      <c r="B2096" s="39" t="s">
        <v>5590</v>
      </c>
      <c r="C2096" s="40"/>
      <c r="D2096" s="40"/>
      <c r="E2096" s="31"/>
      <c r="F2096" s="31"/>
      <c r="G2096" s="31"/>
    </row>
    <row r="2097" spans="1:7">
      <c r="A2097" s="38" t="s">
        <v>5591</v>
      </c>
      <c r="B2097" s="39" t="s">
        <v>5592</v>
      </c>
      <c r="C2097" s="40"/>
      <c r="D2097" s="40"/>
      <c r="E2097" s="31"/>
      <c r="F2097" s="31"/>
      <c r="G2097" s="31"/>
    </row>
    <row r="2098" spans="1:7">
      <c r="A2098" s="38" t="s">
        <v>5593</v>
      </c>
      <c r="B2098" s="39" t="s">
        <v>5594</v>
      </c>
      <c r="C2098" s="40"/>
      <c r="D2098" s="40"/>
      <c r="E2098" s="31"/>
      <c r="F2098" s="31"/>
      <c r="G2098" s="31"/>
    </row>
    <row r="2099" spans="1:7">
      <c r="A2099" s="38" t="s">
        <v>5595</v>
      </c>
      <c r="B2099" s="39" t="s">
        <v>5596</v>
      </c>
      <c r="C2099" s="40"/>
      <c r="D2099" s="40"/>
      <c r="E2099" s="31"/>
      <c r="F2099" s="31"/>
      <c r="G2099" s="31"/>
    </row>
    <row r="2100" spans="1:7">
      <c r="A2100" s="38" t="s">
        <v>5597</v>
      </c>
      <c r="B2100" s="39" t="s">
        <v>5598</v>
      </c>
      <c r="C2100" s="40"/>
      <c r="D2100" s="40"/>
      <c r="E2100" s="31"/>
      <c r="F2100" s="31"/>
      <c r="G2100" s="31"/>
    </row>
    <row r="2101" spans="1:7">
      <c r="A2101" s="38" t="s">
        <v>5599</v>
      </c>
      <c r="B2101" s="39" t="s">
        <v>5600</v>
      </c>
      <c r="C2101" s="40"/>
      <c r="D2101" s="40"/>
      <c r="E2101" s="31"/>
      <c r="F2101" s="31"/>
      <c r="G2101" s="31"/>
    </row>
    <row r="2102" spans="1:7">
      <c r="A2102" s="38" t="s">
        <v>5601</v>
      </c>
      <c r="B2102" s="39" t="s">
        <v>5602</v>
      </c>
      <c r="C2102" s="40"/>
      <c r="D2102" s="40"/>
      <c r="E2102" s="31"/>
      <c r="F2102" s="31"/>
      <c r="G2102" s="31"/>
    </row>
    <row r="2103" spans="1:7">
      <c r="A2103" s="38" t="s">
        <v>5603</v>
      </c>
      <c r="B2103" s="39" t="s">
        <v>5604</v>
      </c>
      <c r="C2103" s="40"/>
      <c r="D2103" s="40"/>
      <c r="E2103" s="31"/>
      <c r="F2103" s="31"/>
      <c r="G2103" s="31"/>
    </row>
    <row r="2104" spans="1:7">
      <c r="A2104" s="38" t="s">
        <v>5605</v>
      </c>
      <c r="B2104" s="39" t="s">
        <v>5606</v>
      </c>
      <c r="C2104" s="40"/>
      <c r="D2104" s="40"/>
      <c r="E2104" s="31"/>
      <c r="F2104" s="31"/>
      <c r="G2104" s="31"/>
    </row>
    <row r="2105" spans="1:7">
      <c r="A2105" s="38" t="s">
        <v>5607</v>
      </c>
      <c r="B2105" s="39" t="s">
        <v>5608</v>
      </c>
      <c r="C2105" s="40"/>
      <c r="D2105" s="40"/>
      <c r="E2105" s="31"/>
      <c r="F2105" s="31"/>
      <c r="G2105" s="31"/>
    </row>
    <row r="2106" spans="1:7">
      <c r="A2106" s="38" t="s">
        <v>5609</v>
      </c>
      <c r="B2106" s="39" t="s">
        <v>5610</v>
      </c>
      <c r="C2106" s="40"/>
      <c r="D2106" s="40"/>
      <c r="E2106" s="31"/>
      <c r="F2106" s="31"/>
      <c r="G2106" s="31"/>
    </row>
    <row r="2107" spans="1:7">
      <c r="A2107" s="38" t="s">
        <v>5611</v>
      </c>
      <c r="B2107" s="39" t="s">
        <v>5612</v>
      </c>
      <c r="C2107" s="40"/>
      <c r="D2107" s="40"/>
      <c r="E2107" s="31"/>
      <c r="F2107" s="31"/>
      <c r="G2107" s="31"/>
    </row>
    <row r="2108" spans="1:7">
      <c r="A2108" s="38" t="s">
        <v>5613</v>
      </c>
      <c r="B2108" s="39" t="s">
        <v>5614</v>
      </c>
      <c r="C2108" s="40"/>
      <c r="D2108" s="40"/>
      <c r="E2108" s="31"/>
      <c r="F2108" s="31"/>
      <c r="G2108" s="31"/>
    </row>
    <row r="2109" spans="1:7">
      <c r="A2109" s="38" t="s">
        <v>5615</v>
      </c>
      <c r="B2109" s="39" t="s">
        <v>5616</v>
      </c>
      <c r="C2109" s="40"/>
      <c r="D2109" s="40"/>
      <c r="E2109" s="31"/>
      <c r="F2109" s="31"/>
      <c r="G2109" s="31"/>
    </row>
    <row r="2110" spans="1:7">
      <c r="A2110" s="38" t="s">
        <v>5617</v>
      </c>
      <c r="B2110" s="39" t="s">
        <v>5618</v>
      </c>
      <c r="C2110" s="40"/>
      <c r="D2110" s="40"/>
      <c r="E2110" s="31"/>
      <c r="F2110" s="31"/>
      <c r="G2110" s="31"/>
    </row>
    <row r="2111" spans="1:7">
      <c r="A2111" s="38" t="s">
        <v>5619</v>
      </c>
      <c r="B2111" s="39" t="s">
        <v>5620</v>
      </c>
      <c r="C2111" s="40"/>
      <c r="D2111" s="40"/>
      <c r="E2111" s="31"/>
      <c r="F2111" s="31"/>
      <c r="G2111" s="31"/>
    </row>
    <row r="2112" spans="1:7">
      <c r="A2112" s="38" t="s">
        <v>5621</v>
      </c>
      <c r="B2112" s="39" t="s">
        <v>5622</v>
      </c>
      <c r="C2112" s="40"/>
      <c r="D2112" s="40"/>
      <c r="E2112" s="31"/>
      <c r="F2112" s="31"/>
      <c r="G2112" s="31"/>
    </row>
    <row r="2113" spans="1:7">
      <c r="A2113" s="38" t="s">
        <v>5623</v>
      </c>
      <c r="B2113" s="39" t="s">
        <v>5624</v>
      </c>
      <c r="C2113" s="40"/>
      <c r="D2113" s="40"/>
      <c r="E2113" s="31"/>
      <c r="F2113" s="31"/>
      <c r="G2113" s="31"/>
    </row>
    <row r="2114" spans="1:7">
      <c r="A2114" s="38" t="s">
        <v>5625</v>
      </c>
      <c r="B2114" s="39" t="s">
        <v>5626</v>
      </c>
      <c r="C2114" s="40"/>
      <c r="D2114" s="40"/>
      <c r="E2114" s="31"/>
      <c r="F2114" s="31"/>
      <c r="G2114" s="31"/>
    </row>
    <row r="2115" spans="1:7">
      <c r="A2115" s="38" t="s">
        <v>5627</v>
      </c>
      <c r="B2115" s="39" t="s">
        <v>5628</v>
      </c>
      <c r="C2115" s="40"/>
      <c r="D2115" s="40"/>
      <c r="E2115" s="31"/>
      <c r="F2115" s="31"/>
      <c r="G2115" s="31"/>
    </row>
    <row r="2116" spans="1:7">
      <c r="A2116" s="38" t="s">
        <v>5629</v>
      </c>
      <c r="B2116" s="39" t="s">
        <v>5630</v>
      </c>
      <c r="C2116" s="40"/>
      <c r="D2116" s="40"/>
      <c r="E2116" s="31"/>
      <c r="F2116" s="31"/>
      <c r="G2116" s="31"/>
    </row>
    <row r="2117" spans="1:7">
      <c r="A2117" s="38" t="s">
        <v>5631</v>
      </c>
      <c r="B2117" s="39" t="s">
        <v>5632</v>
      </c>
      <c r="C2117" s="40"/>
      <c r="D2117" s="40"/>
      <c r="E2117" s="31"/>
      <c r="F2117" s="31"/>
      <c r="G2117" s="31"/>
    </row>
    <row r="2118" spans="1:7">
      <c r="A2118" s="38" t="s">
        <v>5633</v>
      </c>
      <c r="B2118" s="39" t="s">
        <v>5634</v>
      </c>
      <c r="C2118" s="40"/>
      <c r="D2118" s="40"/>
      <c r="E2118" s="31"/>
      <c r="F2118" s="31"/>
      <c r="G2118" s="31"/>
    </row>
    <row r="2119" spans="1:7">
      <c r="A2119" s="38" t="s">
        <v>5635</v>
      </c>
      <c r="B2119" s="39" t="s">
        <v>5636</v>
      </c>
      <c r="C2119" s="40"/>
      <c r="D2119" s="40"/>
      <c r="E2119" s="31"/>
      <c r="F2119" s="31"/>
      <c r="G2119" s="31"/>
    </row>
    <row r="2120" spans="1:7">
      <c r="A2120" s="38" t="s">
        <v>5637</v>
      </c>
      <c r="B2120" s="39" t="s">
        <v>5638</v>
      </c>
      <c r="C2120" s="40" t="s">
        <v>5639</v>
      </c>
      <c r="D2120" s="40" t="s">
        <v>5640</v>
      </c>
      <c r="E2120" s="31"/>
      <c r="F2120" s="31"/>
      <c r="G2120" s="31"/>
    </row>
    <row r="2121" spans="1:7">
      <c r="A2121" s="38" t="s">
        <v>5641</v>
      </c>
      <c r="B2121" s="39" t="s">
        <v>5642</v>
      </c>
      <c r="C2121" s="40"/>
      <c r="D2121" s="40"/>
      <c r="E2121" s="31"/>
      <c r="F2121" s="31"/>
      <c r="G2121" s="31"/>
    </row>
    <row r="2122" spans="1:7">
      <c r="A2122" s="38" t="s">
        <v>5643</v>
      </c>
      <c r="B2122" s="39" t="s">
        <v>5644</v>
      </c>
      <c r="C2122" s="40"/>
      <c r="D2122" s="40"/>
      <c r="E2122" s="31"/>
      <c r="F2122" s="31"/>
      <c r="G2122" s="31"/>
    </row>
    <row r="2123" spans="1:7">
      <c r="A2123" s="38" t="s">
        <v>5645</v>
      </c>
      <c r="B2123" s="39" t="s">
        <v>5646</v>
      </c>
      <c r="C2123" s="40"/>
      <c r="D2123" s="40"/>
      <c r="E2123" s="31"/>
      <c r="F2123" s="31"/>
      <c r="G2123" s="31"/>
    </row>
    <row r="2124" spans="1:7">
      <c r="A2124" s="38" t="s">
        <v>5647</v>
      </c>
      <c r="B2124" s="39" t="s">
        <v>5648</v>
      </c>
      <c r="C2124" s="40"/>
      <c r="D2124" s="40"/>
      <c r="E2124" s="31"/>
      <c r="F2124" s="31"/>
      <c r="G2124" s="31"/>
    </row>
    <row r="2125" spans="1:7">
      <c r="A2125" s="38" t="s">
        <v>5649</v>
      </c>
      <c r="B2125" s="39" t="s">
        <v>5650</v>
      </c>
      <c r="C2125" s="40"/>
      <c r="D2125" s="40"/>
      <c r="E2125" s="31"/>
      <c r="F2125" s="31"/>
      <c r="G2125" s="31"/>
    </row>
    <row r="2126" spans="1:7">
      <c r="A2126" s="38" t="s">
        <v>5651</v>
      </c>
      <c r="B2126" s="39" t="s">
        <v>5652</v>
      </c>
      <c r="C2126" s="40"/>
      <c r="D2126" s="40"/>
      <c r="E2126" s="31"/>
      <c r="F2126" s="31"/>
      <c r="G2126" s="31"/>
    </row>
    <row r="2127" spans="1:7">
      <c r="A2127" s="38" t="s">
        <v>5653</v>
      </c>
      <c r="B2127" s="39" t="s">
        <v>5654</v>
      </c>
      <c r="C2127" s="40"/>
      <c r="D2127" s="40"/>
      <c r="E2127" s="31"/>
      <c r="F2127" s="31"/>
      <c r="G2127" s="31"/>
    </row>
    <row r="2128" spans="1:7">
      <c r="A2128" s="38" t="s">
        <v>5655</v>
      </c>
      <c r="B2128" s="39" t="s">
        <v>5656</v>
      </c>
      <c r="C2128" s="40"/>
      <c r="D2128" s="40"/>
      <c r="E2128" s="31"/>
      <c r="F2128" s="31"/>
      <c r="G2128" s="31"/>
    </row>
    <row r="2129" spans="1:7">
      <c r="A2129" s="38" t="s">
        <v>5657</v>
      </c>
      <c r="B2129" s="39" t="s">
        <v>5658</v>
      </c>
      <c r="C2129" s="40"/>
      <c r="D2129" s="40"/>
      <c r="E2129" s="31"/>
      <c r="F2129" s="31"/>
      <c r="G2129" s="31"/>
    </row>
    <row r="2130" spans="1:7">
      <c r="A2130" s="38" t="s">
        <v>5659</v>
      </c>
      <c r="B2130" s="39" t="s">
        <v>5660</v>
      </c>
      <c r="C2130" s="40"/>
      <c r="D2130" s="40"/>
      <c r="E2130" s="31"/>
      <c r="F2130" s="31"/>
      <c r="G2130" s="31"/>
    </row>
    <row r="2131" spans="1:7">
      <c r="A2131" s="38" t="s">
        <v>5661</v>
      </c>
      <c r="B2131" s="39" t="s">
        <v>5662</v>
      </c>
      <c r="C2131" s="40"/>
      <c r="D2131" s="40"/>
      <c r="E2131" s="31"/>
      <c r="F2131" s="31"/>
      <c r="G2131" s="31"/>
    </row>
    <row r="2132" spans="1:7">
      <c r="A2132" s="38" t="s">
        <v>5663</v>
      </c>
      <c r="B2132" s="39" t="s">
        <v>5664</v>
      </c>
      <c r="C2132" s="40"/>
      <c r="D2132" s="40"/>
      <c r="E2132" s="31"/>
      <c r="F2132" s="31"/>
      <c r="G2132" s="31"/>
    </row>
    <row r="2133" spans="1:7">
      <c r="A2133" s="38" t="s">
        <v>5665</v>
      </c>
      <c r="B2133" s="39" t="s">
        <v>5666</v>
      </c>
      <c r="C2133" s="40"/>
      <c r="D2133" s="40"/>
      <c r="E2133" s="31"/>
      <c r="F2133" s="31"/>
      <c r="G2133" s="31"/>
    </row>
    <row r="2134" spans="1:7">
      <c r="A2134" s="38" t="s">
        <v>5667</v>
      </c>
      <c r="B2134" s="39" t="s">
        <v>5668</v>
      </c>
      <c r="C2134" s="40"/>
      <c r="D2134" s="40"/>
      <c r="E2134" s="31"/>
      <c r="F2134" s="31"/>
      <c r="G2134" s="31"/>
    </row>
    <row r="2135" spans="1:7">
      <c r="A2135" s="38" t="s">
        <v>5669</v>
      </c>
      <c r="B2135" s="39" t="s">
        <v>5670</v>
      </c>
      <c r="C2135" s="40"/>
      <c r="D2135" s="40"/>
      <c r="E2135" s="31"/>
      <c r="F2135" s="31"/>
      <c r="G2135" s="31"/>
    </row>
    <row r="2136" spans="1:7">
      <c r="A2136" s="38" t="s">
        <v>5671</v>
      </c>
      <c r="B2136" s="39" t="s">
        <v>5672</v>
      </c>
      <c r="C2136" s="40"/>
      <c r="D2136" s="40"/>
      <c r="E2136" s="31"/>
      <c r="F2136" s="31"/>
      <c r="G2136" s="31"/>
    </row>
    <row r="2137" spans="1:7">
      <c r="A2137" s="38" t="s">
        <v>5673</v>
      </c>
      <c r="B2137" s="39" t="s">
        <v>5674</v>
      </c>
      <c r="C2137" s="40"/>
      <c r="D2137" s="40"/>
      <c r="E2137" s="31"/>
      <c r="F2137" s="31"/>
      <c r="G2137" s="31"/>
    </row>
    <row r="2138" spans="1:7">
      <c r="A2138" s="38" t="s">
        <v>1535</v>
      </c>
      <c r="B2138" s="39" t="s">
        <v>5675</v>
      </c>
      <c r="C2138" s="40" t="s">
        <v>717</v>
      </c>
      <c r="D2138" s="40" t="s">
        <v>5676</v>
      </c>
      <c r="E2138" s="31"/>
      <c r="F2138" s="31"/>
      <c r="G2138" s="31"/>
    </row>
    <row r="2139" spans="1:7">
      <c r="A2139" s="38" t="s">
        <v>5677</v>
      </c>
      <c r="B2139" s="39" t="s">
        <v>5678</v>
      </c>
      <c r="C2139" s="40"/>
      <c r="D2139" s="40"/>
      <c r="E2139" s="31"/>
      <c r="F2139" s="31"/>
      <c r="G2139" s="31"/>
    </row>
    <row r="2140" spans="1:7">
      <c r="A2140" s="38" t="s">
        <v>5679</v>
      </c>
      <c r="B2140" s="39" t="s">
        <v>5680</v>
      </c>
      <c r="C2140" s="40"/>
      <c r="D2140" s="40"/>
      <c r="E2140" s="31"/>
      <c r="F2140" s="31"/>
      <c r="G2140" s="31"/>
    </row>
    <row r="2141" spans="1:7">
      <c r="A2141" s="38" t="s">
        <v>5681</v>
      </c>
      <c r="B2141" s="39" t="s">
        <v>5682</v>
      </c>
      <c r="C2141" s="40"/>
      <c r="D2141" s="40"/>
      <c r="E2141" s="31"/>
      <c r="F2141" s="31"/>
      <c r="G2141" s="31"/>
    </row>
    <row r="2142" spans="1:7">
      <c r="A2142" s="38" t="s">
        <v>5683</v>
      </c>
      <c r="B2142" s="39" t="s">
        <v>5684</v>
      </c>
      <c r="C2142" s="40"/>
      <c r="D2142" s="40"/>
      <c r="E2142" s="31"/>
      <c r="F2142" s="31"/>
      <c r="G2142" s="31"/>
    </row>
    <row r="2143" spans="1:7">
      <c r="A2143" s="38" t="s">
        <v>5685</v>
      </c>
      <c r="B2143" s="39" t="s">
        <v>5686</v>
      </c>
      <c r="C2143" s="40"/>
      <c r="D2143" s="40"/>
      <c r="E2143" s="31"/>
      <c r="F2143" s="31"/>
      <c r="G2143" s="31"/>
    </row>
    <row r="2144" spans="1:7">
      <c r="A2144" s="38" t="s">
        <v>5687</v>
      </c>
      <c r="B2144" s="39" t="s">
        <v>5688</v>
      </c>
      <c r="C2144" s="40"/>
      <c r="D2144" s="40"/>
      <c r="E2144" s="31"/>
      <c r="F2144" s="31"/>
      <c r="G2144" s="31"/>
    </row>
    <row r="2145" spans="1:7">
      <c r="A2145" s="38" t="s">
        <v>5689</v>
      </c>
      <c r="B2145" s="39" t="s">
        <v>5690</v>
      </c>
      <c r="C2145" s="40"/>
      <c r="D2145" s="40"/>
      <c r="E2145" s="31"/>
      <c r="F2145" s="31"/>
      <c r="G2145" s="31"/>
    </row>
    <row r="2146" spans="1:7">
      <c r="A2146" s="38" t="s">
        <v>5691</v>
      </c>
      <c r="B2146" s="39" t="s">
        <v>5692</v>
      </c>
      <c r="C2146" s="40"/>
      <c r="D2146" s="40"/>
      <c r="E2146" s="31"/>
      <c r="F2146" s="31"/>
      <c r="G2146" s="31"/>
    </row>
    <row r="2147" spans="1:7">
      <c r="A2147" s="38" t="s">
        <v>5693</v>
      </c>
      <c r="B2147" s="39" t="s">
        <v>5694</v>
      </c>
      <c r="C2147" s="40"/>
      <c r="D2147" s="40"/>
      <c r="E2147" s="31"/>
      <c r="F2147" s="31"/>
      <c r="G2147" s="31"/>
    </row>
    <row r="2148" spans="1:7">
      <c r="A2148" s="38" t="s">
        <v>5695</v>
      </c>
      <c r="B2148" s="39" t="s">
        <v>5696</v>
      </c>
      <c r="C2148" s="40"/>
      <c r="D2148" s="40"/>
      <c r="E2148" s="31"/>
      <c r="F2148" s="31"/>
      <c r="G2148" s="31"/>
    </row>
    <row r="2149" spans="1:7">
      <c r="A2149" s="38" t="s">
        <v>5697</v>
      </c>
      <c r="B2149" s="39" t="s">
        <v>5698</v>
      </c>
      <c r="C2149" s="40"/>
      <c r="D2149" s="40"/>
      <c r="E2149" s="31"/>
      <c r="F2149" s="31"/>
      <c r="G2149" s="31"/>
    </row>
    <row r="2150" spans="1:7">
      <c r="A2150" s="38" t="s">
        <v>5699</v>
      </c>
      <c r="B2150" s="39" t="s">
        <v>5700</v>
      </c>
      <c r="C2150" s="40"/>
      <c r="D2150" s="40"/>
      <c r="E2150" s="31"/>
      <c r="F2150" s="31"/>
      <c r="G2150" s="31"/>
    </row>
    <row r="2151" spans="1:7">
      <c r="A2151" s="38" t="s">
        <v>5701</v>
      </c>
      <c r="B2151" s="39" t="s">
        <v>5702</v>
      </c>
      <c r="C2151" s="40"/>
      <c r="D2151" s="40"/>
      <c r="E2151" s="31"/>
      <c r="F2151" s="31"/>
      <c r="G2151" s="31"/>
    </row>
    <row r="2152" spans="1:7">
      <c r="A2152" s="38" t="s">
        <v>5703</v>
      </c>
      <c r="B2152" s="39" t="s">
        <v>5704</v>
      </c>
      <c r="C2152" s="40"/>
      <c r="D2152" s="40"/>
      <c r="E2152" s="31"/>
      <c r="F2152" s="31"/>
      <c r="G2152" s="31"/>
    </row>
    <row r="2153" spans="1:7">
      <c r="A2153" s="38" t="s">
        <v>5705</v>
      </c>
      <c r="B2153" s="39" t="s">
        <v>5706</v>
      </c>
      <c r="C2153" s="40"/>
      <c r="D2153" s="40"/>
      <c r="E2153" s="31"/>
      <c r="F2153" s="31"/>
      <c r="G2153" s="31"/>
    </row>
    <row r="2154" spans="1:7">
      <c r="A2154" s="38" t="s">
        <v>5707</v>
      </c>
      <c r="B2154" s="39" t="s">
        <v>5708</v>
      </c>
      <c r="C2154" s="40"/>
      <c r="D2154" s="40"/>
      <c r="E2154" s="31"/>
      <c r="F2154" s="31"/>
      <c r="G2154" s="31"/>
    </row>
    <row r="2155" spans="1:7">
      <c r="A2155" s="38" t="s">
        <v>5709</v>
      </c>
      <c r="B2155" s="39" t="s">
        <v>5710</v>
      </c>
      <c r="C2155" s="40"/>
      <c r="D2155" s="40"/>
      <c r="E2155" s="31"/>
      <c r="F2155" s="31"/>
      <c r="G2155" s="31"/>
    </row>
    <row r="2156" spans="1:7">
      <c r="A2156" s="38" t="s">
        <v>5711</v>
      </c>
      <c r="B2156" s="39" t="s">
        <v>5712</v>
      </c>
      <c r="C2156" s="40"/>
      <c r="D2156" s="40"/>
      <c r="E2156" s="31"/>
      <c r="F2156" s="31"/>
      <c r="G2156" s="31"/>
    </row>
    <row r="2157" spans="1:7">
      <c r="A2157" s="38" t="s">
        <v>5713</v>
      </c>
      <c r="B2157" s="39" t="s">
        <v>5714</v>
      </c>
      <c r="C2157" s="40"/>
      <c r="D2157" s="40"/>
      <c r="E2157" s="31"/>
      <c r="F2157" s="31"/>
      <c r="G2157" s="31"/>
    </row>
    <row r="2158" spans="1:7">
      <c r="A2158" s="38" t="s">
        <v>5715</v>
      </c>
      <c r="B2158" s="39" t="s">
        <v>5716</v>
      </c>
      <c r="C2158" s="40"/>
      <c r="D2158" s="40"/>
      <c r="E2158" s="31"/>
      <c r="F2158" s="31"/>
      <c r="G2158" s="31"/>
    </row>
    <row r="2159" spans="1:7">
      <c r="A2159" s="38" t="s">
        <v>5717</v>
      </c>
      <c r="B2159" s="39" t="s">
        <v>5718</v>
      </c>
      <c r="C2159" s="40"/>
      <c r="D2159" s="40"/>
      <c r="E2159" s="31"/>
      <c r="F2159" s="31"/>
      <c r="G2159" s="31"/>
    </row>
    <row r="2160" spans="1:7">
      <c r="A2160" s="38" t="s">
        <v>5719</v>
      </c>
      <c r="B2160" s="39" t="s">
        <v>5720</v>
      </c>
      <c r="C2160" s="40"/>
      <c r="D2160" s="40"/>
      <c r="E2160" s="31"/>
      <c r="F2160" s="31"/>
      <c r="G2160" s="31"/>
    </row>
    <row r="2161" spans="1:7">
      <c r="A2161" s="38" t="s">
        <v>5721</v>
      </c>
      <c r="B2161" s="39" t="s">
        <v>5722</v>
      </c>
      <c r="C2161" s="40"/>
      <c r="D2161" s="40"/>
      <c r="E2161" s="31"/>
      <c r="F2161" s="31"/>
      <c r="G2161" s="31"/>
    </row>
    <row r="2162" spans="1:7">
      <c r="A2162" s="38" t="s">
        <v>5723</v>
      </c>
      <c r="B2162" s="39" t="s">
        <v>5724</v>
      </c>
      <c r="C2162" s="40"/>
      <c r="D2162" s="40"/>
      <c r="E2162" s="31"/>
      <c r="F2162" s="31"/>
      <c r="G2162" s="31"/>
    </row>
    <row r="2163" spans="1:7">
      <c r="A2163" s="38" t="s">
        <v>5725</v>
      </c>
      <c r="B2163" s="39" t="s">
        <v>5726</v>
      </c>
      <c r="C2163" s="40"/>
      <c r="D2163" s="40"/>
      <c r="E2163" s="31"/>
      <c r="F2163" s="31"/>
      <c r="G2163" s="31"/>
    </row>
    <row r="2164" spans="1:7">
      <c r="A2164" s="38" t="s">
        <v>5727</v>
      </c>
      <c r="B2164" s="39" t="s">
        <v>5728</v>
      </c>
      <c r="C2164" s="40"/>
      <c r="D2164" s="40"/>
      <c r="E2164" s="31"/>
      <c r="F2164" s="31"/>
      <c r="G2164" s="31"/>
    </row>
    <row r="2165" spans="1:7">
      <c r="A2165" s="38" t="s">
        <v>5729</v>
      </c>
      <c r="B2165" s="39" t="s">
        <v>5730</v>
      </c>
      <c r="C2165" s="40"/>
      <c r="D2165" s="40"/>
      <c r="E2165" s="31"/>
      <c r="F2165" s="31"/>
      <c r="G2165" s="31"/>
    </row>
    <row r="2166" spans="1:7">
      <c r="A2166" s="38" t="s">
        <v>5731</v>
      </c>
      <c r="B2166" s="39" t="s">
        <v>5732</v>
      </c>
      <c r="C2166" s="40"/>
      <c r="D2166" s="40"/>
      <c r="E2166" s="31"/>
      <c r="F2166" s="31"/>
      <c r="G2166" s="31"/>
    </row>
    <row r="2167" spans="1:7">
      <c r="A2167" s="38" t="s">
        <v>5733</v>
      </c>
      <c r="B2167" s="39" t="s">
        <v>5734</v>
      </c>
      <c r="C2167" s="40"/>
      <c r="D2167" s="40"/>
      <c r="E2167" s="31"/>
      <c r="F2167" s="31"/>
      <c r="G2167" s="31"/>
    </row>
    <row r="2168" spans="1:7">
      <c r="A2168" s="38" t="s">
        <v>5735</v>
      </c>
      <c r="B2168" s="39" t="s">
        <v>5736</v>
      </c>
      <c r="C2168" s="40"/>
      <c r="D2168" s="40"/>
      <c r="E2168" s="31"/>
      <c r="F2168" s="31"/>
      <c r="G2168" s="31"/>
    </row>
    <row r="2169" spans="1:7">
      <c r="A2169" s="38" t="s">
        <v>5737</v>
      </c>
      <c r="B2169" s="39" t="s">
        <v>5738</v>
      </c>
      <c r="C2169" s="40"/>
      <c r="D2169" s="40"/>
      <c r="E2169" s="31"/>
      <c r="F2169" s="31"/>
      <c r="G2169" s="31"/>
    </row>
    <row r="2170" spans="1:7">
      <c r="A2170" s="38" t="s">
        <v>5739</v>
      </c>
      <c r="B2170" s="39" t="s">
        <v>5740</v>
      </c>
      <c r="C2170" s="40"/>
      <c r="D2170" s="40"/>
      <c r="E2170" s="31"/>
      <c r="F2170" s="31"/>
      <c r="G2170" s="31"/>
    </row>
    <row r="2171" spans="1:7">
      <c r="A2171" s="38" t="s">
        <v>5741</v>
      </c>
      <c r="B2171" s="39" t="s">
        <v>5742</v>
      </c>
      <c r="C2171" s="40"/>
      <c r="D2171" s="40"/>
      <c r="E2171" s="31"/>
      <c r="F2171" s="31"/>
      <c r="G2171" s="31"/>
    </row>
    <row r="2172" spans="1:7">
      <c r="A2172" s="38" t="s">
        <v>5743</v>
      </c>
      <c r="B2172" s="39" t="s">
        <v>5744</v>
      </c>
      <c r="C2172" s="40"/>
      <c r="D2172" s="40"/>
      <c r="E2172" s="31"/>
      <c r="F2172" s="31"/>
      <c r="G2172" s="31"/>
    </row>
    <row r="2173" spans="1:7">
      <c r="A2173" s="38" t="s">
        <v>5745</v>
      </c>
      <c r="B2173" s="39" t="s">
        <v>5746</v>
      </c>
      <c r="C2173" s="40"/>
      <c r="D2173" s="40"/>
      <c r="E2173" s="31"/>
      <c r="F2173" s="31"/>
      <c r="G2173" s="31"/>
    </row>
    <row r="2174" spans="1:7">
      <c r="A2174" s="38" t="s">
        <v>5747</v>
      </c>
      <c r="B2174" s="39" t="s">
        <v>5748</v>
      </c>
      <c r="C2174" s="40"/>
      <c r="D2174" s="40"/>
      <c r="E2174" s="31"/>
      <c r="F2174" s="31"/>
      <c r="G2174" s="31"/>
    </row>
    <row r="2175" spans="1:7">
      <c r="A2175" s="38" t="s">
        <v>5749</v>
      </c>
      <c r="B2175" s="39" t="s">
        <v>5750</v>
      </c>
      <c r="C2175" s="40"/>
      <c r="D2175" s="40"/>
      <c r="E2175" s="31"/>
      <c r="F2175" s="31"/>
      <c r="G2175" s="31"/>
    </row>
    <row r="2176" spans="1:7">
      <c r="A2176" s="38" t="s">
        <v>5751</v>
      </c>
      <c r="B2176" s="39" t="s">
        <v>5752</v>
      </c>
      <c r="C2176" s="40"/>
      <c r="D2176" s="40"/>
      <c r="E2176" s="31"/>
      <c r="F2176" s="31"/>
      <c r="G2176" s="31"/>
    </row>
    <row r="2177" spans="1:7">
      <c r="A2177" s="38" t="s">
        <v>5753</v>
      </c>
      <c r="B2177" s="39" t="s">
        <v>5754</v>
      </c>
      <c r="C2177" s="40"/>
      <c r="D2177" s="40"/>
      <c r="E2177" s="31"/>
      <c r="F2177" s="31"/>
      <c r="G2177" s="31"/>
    </row>
    <row r="2178" spans="1:7">
      <c r="A2178" s="38" t="s">
        <v>5755</v>
      </c>
      <c r="B2178" s="39" t="s">
        <v>5756</v>
      </c>
      <c r="C2178" s="40"/>
      <c r="D2178" s="40"/>
      <c r="E2178" s="31"/>
      <c r="F2178" s="31"/>
      <c r="G2178" s="31"/>
    </row>
    <row r="2179" spans="1:7">
      <c r="A2179" s="38" t="s">
        <v>5757</v>
      </c>
      <c r="B2179" s="39" t="s">
        <v>5758</v>
      </c>
      <c r="C2179" s="40"/>
      <c r="D2179" s="40"/>
      <c r="E2179" s="31"/>
      <c r="F2179" s="31"/>
      <c r="G2179" s="31"/>
    </row>
    <row r="2180" spans="1:7">
      <c r="A2180" s="38" t="s">
        <v>5759</v>
      </c>
      <c r="B2180" s="39" t="s">
        <v>5760</v>
      </c>
      <c r="C2180" s="40"/>
      <c r="D2180" s="40"/>
      <c r="E2180" s="31"/>
      <c r="F2180" s="31"/>
      <c r="G2180" s="31"/>
    </row>
    <row r="2181" spans="1:7">
      <c r="A2181" s="38" t="s">
        <v>5761</v>
      </c>
      <c r="B2181" s="39" t="s">
        <v>5762</v>
      </c>
      <c r="C2181" s="40"/>
      <c r="D2181" s="40"/>
      <c r="E2181" s="31"/>
      <c r="F2181" s="31"/>
      <c r="G2181" s="31"/>
    </row>
    <row r="2182" spans="1:7">
      <c r="A2182" s="38" t="s">
        <v>5763</v>
      </c>
      <c r="B2182" s="39" t="s">
        <v>5764</v>
      </c>
      <c r="C2182" s="40"/>
      <c r="D2182" s="40"/>
      <c r="E2182" s="31"/>
      <c r="F2182" s="31"/>
      <c r="G2182" s="31"/>
    </row>
    <row r="2183" spans="1:7">
      <c r="A2183" s="38" t="s">
        <v>5765</v>
      </c>
      <c r="B2183" s="39" t="s">
        <v>5766</v>
      </c>
      <c r="C2183" s="40"/>
      <c r="D2183" s="40"/>
      <c r="E2183" s="31"/>
      <c r="F2183" s="31"/>
      <c r="G2183" s="31"/>
    </row>
    <row r="2184" spans="1:7">
      <c r="A2184" s="38" t="s">
        <v>5767</v>
      </c>
      <c r="B2184" s="39" t="s">
        <v>5768</v>
      </c>
      <c r="C2184" s="40"/>
      <c r="D2184" s="40"/>
      <c r="E2184" s="31"/>
      <c r="F2184" s="31"/>
      <c r="G2184" s="31"/>
    </row>
    <row r="2185" spans="1:7">
      <c r="A2185" s="38" t="s">
        <v>5769</v>
      </c>
      <c r="B2185" s="39" t="s">
        <v>5770</v>
      </c>
      <c r="C2185" s="40"/>
      <c r="D2185" s="40"/>
      <c r="E2185" s="31"/>
      <c r="F2185" s="31"/>
      <c r="G2185" s="31"/>
    </row>
    <row r="2186" spans="1:7">
      <c r="A2186" s="38" t="s">
        <v>5771</v>
      </c>
      <c r="B2186" s="39" t="s">
        <v>5772</v>
      </c>
      <c r="C2186" s="40"/>
      <c r="D2186" s="40"/>
      <c r="E2186" s="31"/>
      <c r="F2186" s="31"/>
      <c r="G2186" s="31"/>
    </row>
    <row r="2187" spans="1:7">
      <c r="A2187" s="38" t="s">
        <v>5773</v>
      </c>
      <c r="B2187" s="39" t="s">
        <v>5774</v>
      </c>
      <c r="C2187" s="40"/>
      <c r="D2187" s="40"/>
      <c r="E2187" s="31"/>
      <c r="F2187" s="31"/>
      <c r="G2187" s="31"/>
    </row>
    <row r="2188" spans="1:7">
      <c r="A2188" s="38" t="s">
        <v>5775</v>
      </c>
      <c r="B2188" s="39" t="s">
        <v>5776</v>
      </c>
      <c r="C2188" s="40"/>
      <c r="D2188" s="40"/>
      <c r="E2188" s="31"/>
      <c r="F2188" s="31"/>
      <c r="G2188" s="31"/>
    </row>
    <row r="2189" spans="1:7">
      <c r="A2189" s="38" t="s">
        <v>5777</v>
      </c>
      <c r="B2189" s="39" t="s">
        <v>5778</v>
      </c>
      <c r="C2189" s="40"/>
      <c r="D2189" s="40"/>
      <c r="E2189" s="31"/>
      <c r="F2189" s="31"/>
      <c r="G2189" s="31"/>
    </row>
    <row r="2190" spans="1:7">
      <c r="A2190" s="38" t="s">
        <v>5779</v>
      </c>
      <c r="B2190" s="39" t="s">
        <v>5780</v>
      </c>
      <c r="C2190" s="40"/>
      <c r="D2190" s="40"/>
      <c r="E2190" s="31"/>
      <c r="F2190" s="31"/>
      <c r="G2190" s="31"/>
    </row>
    <row r="2191" spans="1:7">
      <c r="A2191" s="38" t="s">
        <v>5781</v>
      </c>
      <c r="B2191" s="39" t="s">
        <v>5782</v>
      </c>
      <c r="C2191" s="40"/>
      <c r="D2191" s="40"/>
      <c r="E2191" s="31"/>
      <c r="F2191" s="31"/>
      <c r="G2191" s="31"/>
    </row>
    <row r="2192" spans="1:7">
      <c r="A2192" s="38" t="s">
        <v>5783</v>
      </c>
      <c r="B2192" s="39" t="s">
        <v>5784</v>
      </c>
      <c r="C2192" s="40"/>
      <c r="D2192" s="40"/>
      <c r="E2192" s="31"/>
      <c r="F2192" s="31"/>
      <c r="G2192" s="31"/>
    </row>
    <row r="2193" spans="1:7">
      <c r="A2193" s="38" t="s">
        <v>5785</v>
      </c>
      <c r="B2193" s="39" t="s">
        <v>5786</v>
      </c>
      <c r="C2193" s="40"/>
      <c r="D2193" s="40"/>
      <c r="E2193" s="31"/>
      <c r="F2193" s="31"/>
      <c r="G2193" s="31"/>
    </row>
    <row r="2194" spans="1:7">
      <c r="A2194" s="38" t="s">
        <v>5787</v>
      </c>
      <c r="B2194" s="39" t="s">
        <v>5788</v>
      </c>
      <c r="C2194" s="40"/>
      <c r="D2194" s="40"/>
      <c r="E2194" s="31"/>
      <c r="F2194" s="31"/>
      <c r="G2194" s="31"/>
    </row>
    <row r="2195" spans="1:7">
      <c r="A2195" s="38" t="s">
        <v>5789</v>
      </c>
      <c r="B2195" s="39" t="s">
        <v>5790</v>
      </c>
      <c r="C2195" s="40"/>
      <c r="D2195" s="40"/>
      <c r="E2195" s="31"/>
      <c r="F2195" s="31"/>
      <c r="G2195" s="31"/>
    </row>
    <row r="2196" spans="1:7">
      <c r="A2196" s="38" t="s">
        <v>5791</v>
      </c>
      <c r="B2196" s="39" t="s">
        <v>5792</v>
      </c>
      <c r="C2196" s="40"/>
      <c r="D2196" s="40"/>
      <c r="E2196" s="31"/>
      <c r="F2196" s="31"/>
      <c r="G2196" s="31"/>
    </row>
    <row r="2197" spans="1:7">
      <c r="A2197" s="38" t="s">
        <v>5793</v>
      </c>
      <c r="B2197" s="39" t="s">
        <v>5794</v>
      </c>
      <c r="C2197" s="40"/>
      <c r="D2197" s="40"/>
      <c r="E2197" s="31"/>
      <c r="F2197" s="31"/>
      <c r="G2197" s="31"/>
    </row>
    <row r="2198" spans="1:7">
      <c r="A2198" s="38" t="s">
        <v>5795</v>
      </c>
      <c r="B2198" s="39" t="s">
        <v>5796</v>
      </c>
      <c r="C2198" s="40"/>
      <c r="D2198" s="40"/>
      <c r="E2198" s="31"/>
      <c r="F2198" s="31"/>
      <c r="G2198" s="31"/>
    </row>
    <row r="2199" spans="1:7">
      <c r="A2199" s="38" t="s">
        <v>5797</v>
      </c>
      <c r="B2199" s="39" t="s">
        <v>5798</v>
      </c>
      <c r="C2199" s="40"/>
      <c r="D2199" s="40"/>
      <c r="E2199" s="31"/>
      <c r="F2199" s="31"/>
      <c r="G2199" s="31"/>
    </row>
    <row r="2200" spans="1:7">
      <c r="A2200" s="38" t="s">
        <v>5799</v>
      </c>
      <c r="B2200" s="39" t="s">
        <v>5800</v>
      </c>
      <c r="C2200" s="40"/>
      <c r="D2200" s="40"/>
      <c r="E2200" s="31"/>
      <c r="F2200" s="31"/>
      <c r="G2200" s="31"/>
    </row>
    <row r="2201" spans="1:7">
      <c r="A2201" s="38" t="s">
        <v>5801</v>
      </c>
      <c r="B2201" s="39" t="s">
        <v>5802</v>
      </c>
      <c r="C2201" s="40"/>
      <c r="D2201" s="40"/>
      <c r="E2201" s="31"/>
      <c r="F2201" s="31"/>
      <c r="G2201" s="31"/>
    </row>
    <row r="2202" spans="1:7">
      <c r="A2202" s="38" t="s">
        <v>5803</v>
      </c>
      <c r="B2202" s="39" t="s">
        <v>5804</v>
      </c>
      <c r="C2202" s="40"/>
      <c r="D2202" s="40"/>
      <c r="E2202" s="31"/>
      <c r="F2202" s="31"/>
      <c r="G2202" s="31"/>
    </row>
    <row r="2203" spans="1:7">
      <c r="A2203" s="38" t="s">
        <v>578</v>
      </c>
      <c r="B2203" s="39" t="s">
        <v>5805</v>
      </c>
      <c r="C2203" s="40" t="s">
        <v>572</v>
      </c>
      <c r="D2203" s="40" t="s">
        <v>5806</v>
      </c>
      <c r="E2203" s="31"/>
      <c r="F2203" s="31"/>
      <c r="G2203" s="31"/>
    </row>
    <row r="2204" spans="1:7">
      <c r="A2204" s="38" t="s">
        <v>5807</v>
      </c>
      <c r="B2204" s="39" t="s">
        <v>5808</v>
      </c>
      <c r="C2204" s="40"/>
      <c r="D2204" s="40"/>
      <c r="E2204" s="31"/>
      <c r="F2204" s="31"/>
      <c r="G2204" s="31"/>
    </row>
    <row r="2205" spans="1:7">
      <c r="A2205" s="38" t="s">
        <v>5809</v>
      </c>
      <c r="B2205" s="39" t="s">
        <v>5810</v>
      </c>
      <c r="C2205" s="40"/>
      <c r="D2205" s="40"/>
      <c r="E2205" s="31"/>
      <c r="F2205" s="31"/>
      <c r="G2205" s="31"/>
    </row>
    <row r="2206" spans="1:7">
      <c r="A2206" s="38" t="s">
        <v>5811</v>
      </c>
      <c r="B2206" s="39" t="s">
        <v>5812</v>
      </c>
      <c r="C2206" s="40"/>
      <c r="D2206" s="40"/>
      <c r="E2206" s="31"/>
      <c r="F2206" s="31"/>
      <c r="G2206" s="31"/>
    </row>
    <row r="2207" spans="1:7">
      <c r="A2207" s="38" t="s">
        <v>5813</v>
      </c>
      <c r="B2207" s="39" t="s">
        <v>5814</v>
      </c>
      <c r="C2207" s="40"/>
      <c r="D2207" s="40"/>
      <c r="E2207" s="31"/>
      <c r="F2207" s="31"/>
      <c r="G2207" s="31"/>
    </row>
    <row r="2208" spans="1:7">
      <c r="A2208" s="38" t="s">
        <v>5815</v>
      </c>
      <c r="B2208" s="39" t="s">
        <v>5816</v>
      </c>
      <c r="C2208" s="40"/>
      <c r="D2208" s="40"/>
      <c r="E2208" s="31"/>
      <c r="F2208" s="31"/>
      <c r="G2208" s="31"/>
    </row>
    <row r="2209" spans="1:7">
      <c r="A2209" s="38" t="s">
        <v>5817</v>
      </c>
      <c r="B2209" s="39" t="s">
        <v>5818</v>
      </c>
      <c r="C2209" s="40"/>
      <c r="D2209" s="40"/>
      <c r="E2209" s="31"/>
      <c r="F2209" s="31"/>
      <c r="G2209" s="31"/>
    </row>
    <row r="2210" spans="1:7">
      <c r="A2210" s="38" t="s">
        <v>5819</v>
      </c>
      <c r="B2210" s="39" t="s">
        <v>5820</v>
      </c>
      <c r="C2210" s="40"/>
      <c r="D2210" s="40"/>
      <c r="E2210" s="31"/>
      <c r="F2210" s="31"/>
      <c r="G2210" s="31"/>
    </row>
    <row r="2211" spans="1:7">
      <c r="A2211" s="38" t="s">
        <v>5821</v>
      </c>
      <c r="B2211" s="39" t="s">
        <v>5822</v>
      </c>
      <c r="C2211" s="40"/>
      <c r="D2211" s="40"/>
      <c r="E2211" s="31"/>
      <c r="F2211" s="31"/>
      <c r="G2211" s="31"/>
    </row>
    <row r="2212" spans="1:7">
      <c r="A2212" s="38" t="s">
        <v>5823</v>
      </c>
      <c r="B2212" s="39" t="s">
        <v>5824</v>
      </c>
      <c r="C2212" s="40"/>
      <c r="D2212" s="40"/>
      <c r="E2212" s="31"/>
      <c r="F2212" s="31"/>
      <c r="G2212" s="31"/>
    </row>
    <row r="2213" spans="1:7">
      <c r="A2213" s="38" t="s">
        <v>5825</v>
      </c>
      <c r="B2213" s="39" t="s">
        <v>5826</v>
      </c>
      <c r="C2213" s="40"/>
      <c r="D2213" s="40"/>
      <c r="E2213" s="31"/>
      <c r="F2213" s="31"/>
      <c r="G2213" s="31"/>
    </row>
    <row r="2214" spans="1:7">
      <c r="A2214" s="38" t="s">
        <v>5827</v>
      </c>
      <c r="B2214" s="39" t="s">
        <v>5828</v>
      </c>
      <c r="C2214" s="40"/>
      <c r="D2214" s="40"/>
      <c r="E2214" s="31"/>
      <c r="F2214" s="31"/>
      <c r="G2214" s="31"/>
    </row>
    <row r="2215" spans="1:7">
      <c r="A2215" s="38" t="s">
        <v>5829</v>
      </c>
      <c r="B2215" s="39" t="s">
        <v>5830</v>
      </c>
      <c r="C2215" s="40"/>
      <c r="D2215" s="40"/>
      <c r="E2215" s="31"/>
      <c r="F2215" s="31"/>
      <c r="G2215" s="31"/>
    </row>
    <row r="2216" spans="1:7">
      <c r="A2216" s="38" t="s">
        <v>5831</v>
      </c>
      <c r="B2216" s="39" t="s">
        <v>5832</v>
      </c>
      <c r="C2216" s="40"/>
      <c r="D2216" s="40"/>
      <c r="E2216" s="31"/>
      <c r="F2216" s="31"/>
      <c r="G2216" s="31"/>
    </row>
    <row r="2217" spans="1:7">
      <c r="A2217" s="38" t="s">
        <v>5833</v>
      </c>
      <c r="B2217" s="39" t="s">
        <v>5834</v>
      </c>
      <c r="C2217" s="40"/>
      <c r="D2217" s="40"/>
      <c r="E2217" s="31"/>
      <c r="F2217" s="31"/>
      <c r="G2217" s="31"/>
    </row>
    <row r="2218" spans="1:7">
      <c r="A2218" s="38" t="s">
        <v>5835</v>
      </c>
      <c r="B2218" s="39" t="s">
        <v>5836</v>
      </c>
      <c r="C2218" s="40"/>
      <c r="D2218" s="40"/>
      <c r="E2218" s="31"/>
      <c r="F2218" s="31"/>
      <c r="G2218" s="31"/>
    </row>
    <row r="2219" spans="1:7">
      <c r="A2219" s="38" t="s">
        <v>5837</v>
      </c>
      <c r="B2219" s="39" t="s">
        <v>5838</v>
      </c>
      <c r="C2219" s="40"/>
      <c r="D2219" s="40"/>
      <c r="E2219" s="31"/>
      <c r="F2219" s="31"/>
      <c r="G2219" s="31"/>
    </row>
    <row r="2220" spans="1:7">
      <c r="A2220" s="38" t="s">
        <v>5839</v>
      </c>
      <c r="B2220" s="39" t="s">
        <v>5840</v>
      </c>
      <c r="C2220" s="40"/>
      <c r="D2220" s="40"/>
      <c r="E2220" s="31"/>
      <c r="F2220" s="31"/>
      <c r="G2220" s="31"/>
    </row>
    <row r="2221" spans="1:7">
      <c r="A2221" s="38" t="s">
        <v>5841</v>
      </c>
      <c r="B2221" s="39" t="s">
        <v>5842</v>
      </c>
      <c r="C2221" s="40"/>
      <c r="D2221" s="40"/>
      <c r="E2221" s="31"/>
      <c r="F2221" s="31"/>
      <c r="G2221" s="31"/>
    </row>
    <row r="2222" spans="1:7">
      <c r="A2222" s="38" t="s">
        <v>5843</v>
      </c>
      <c r="B2222" s="39" t="s">
        <v>5844</v>
      </c>
      <c r="C2222" s="40"/>
      <c r="D2222" s="40"/>
      <c r="E2222" s="31"/>
      <c r="F2222" s="31"/>
      <c r="G2222" s="31"/>
    </row>
    <row r="2223" spans="1:7">
      <c r="A2223" s="38" t="s">
        <v>5845</v>
      </c>
      <c r="B2223" s="39" t="s">
        <v>5846</v>
      </c>
      <c r="C2223" s="40"/>
      <c r="D2223" s="40"/>
      <c r="E2223" s="31"/>
      <c r="F2223" s="31"/>
      <c r="G2223" s="31"/>
    </row>
    <row r="2224" spans="1:7">
      <c r="A2224" s="38" t="s">
        <v>5847</v>
      </c>
      <c r="B2224" s="39" t="s">
        <v>5848</v>
      </c>
      <c r="C2224" s="40"/>
      <c r="D2224" s="40"/>
      <c r="E2224" s="31"/>
      <c r="F2224" s="31"/>
      <c r="G2224" s="31"/>
    </row>
    <row r="2225" spans="1:7">
      <c r="A2225" s="38" t="s">
        <v>5849</v>
      </c>
      <c r="B2225" s="39" t="s">
        <v>5850</v>
      </c>
      <c r="C2225" s="40"/>
      <c r="D2225" s="40"/>
      <c r="E2225" s="31"/>
      <c r="F2225" s="31"/>
      <c r="G2225" s="31"/>
    </row>
    <row r="2226" spans="1:7">
      <c r="A2226" s="38" t="s">
        <v>5851</v>
      </c>
      <c r="B2226" s="39" t="s">
        <v>5852</v>
      </c>
      <c r="C2226" s="40"/>
      <c r="D2226" s="40"/>
      <c r="E2226" s="31"/>
      <c r="F2226" s="31"/>
      <c r="G2226" s="31"/>
    </row>
    <row r="2227" spans="1:7">
      <c r="A2227" s="38" t="s">
        <v>5853</v>
      </c>
      <c r="B2227" s="39" t="s">
        <v>5854</v>
      </c>
      <c r="C2227" s="40"/>
      <c r="D2227" s="40"/>
      <c r="E2227" s="31"/>
      <c r="F2227" s="31"/>
      <c r="G2227" s="31"/>
    </row>
    <row r="2228" spans="1:7">
      <c r="A2228" s="38" t="s">
        <v>5855</v>
      </c>
      <c r="B2228" s="39" t="s">
        <v>5856</v>
      </c>
      <c r="C2228" s="40"/>
      <c r="D2228" s="40"/>
      <c r="E2228" s="31"/>
      <c r="F2228" s="31"/>
      <c r="G2228" s="31"/>
    </row>
    <row r="2229" spans="1:7">
      <c r="A2229" s="38" t="s">
        <v>508</v>
      </c>
      <c r="B2229" s="39" t="s">
        <v>5857</v>
      </c>
      <c r="C2229" s="40" t="s">
        <v>5639</v>
      </c>
      <c r="D2229" s="40" t="s">
        <v>5858</v>
      </c>
      <c r="E2229" s="31"/>
      <c r="F2229" s="31"/>
      <c r="G2229" s="31"/>
    </row>
    <row r="2230" spans="1:7">
      <c r="A2230" s="38" t="s">
        <v>5859</v>
      </c>
      <c r="B2230" s="39" t="s">
        <v>5860</v>
      </c>
      <c r="C2230" s="40"/>
      <c r="D2230" s="40"/>
      <c r="E2230" s="31"/>
      <c r="F2230" s="31"/>
      <c r="G2230" s="31"/>
    </row>
    <row r="2231" spans="1:7">
      <c r="A2231" s="38" t="s">
        <v>5861</v>
      </c>
      <c r="B2231" s="39" t="s">
        <v>5862</v>
      </c>
      <c r="C2231" s="40"/>
      <c r="D2231" s="40"/>
      <c r="E2231" s="31"/>
      <c r="F2231" s="31"/>
      <c r="G2231" s="31"/>
    </row>
    <row r="2232" spans="1:7">
      <c r="A2232" s="38" t="s">
        <v>5863</v>
      </c>
      <c r="B2232" s="39" t="s">
        <v>5864</v>
      </c>
      <c r="C2232" s="40"/>
      <c r="D2232" s="40"/>
      <c r="E2232" s="31"/>
      <c r="F2232" s="31"/>
      <c r="G2232" s="31"/>
    </row>
    <row r="2233" spans="1:7">
      <c r="A2233" s="38" t="s">
        <v>5865</v>
      </c>
      <c r="B2233" s="39" t="s">
        <v>5866</v>
      </c>
      <c r="C2233" s="40"/>
      <c r="D2233" s="40"/>
      <c r="E2233" s="31"/>
      <c r="F2233" s="31"/>
      <c r="G2233" s="31"/>
    </row>
    <row r="2234" spans="1:7">
      <c r="A2234" s="38" t="s">
        <v>5867</v>
      </c>
      <c r="B2234" s="39" t="s">
        <v>5868</v>
      </c>
      <c r="C2234" s="40"/>
      <c r="D2234" s="40"/>
      <c r="E2234" s="31"/>
      <c r="F2234" s="31"/>
      <c r="G2234" s="31"/>
    </row>
    <row r="2235" spans="1:7">
      <c r="A2235" s="38" t="s">
        <v>5869</v>
      </c>
      <c r="B2235" s="39" t="s">
        <v>5870</v>
      </c>
      <c r="C2235" s="40"/>
      <c r="D2235" s="40"/>
      <c r="E2235" s="31"/>
      <c r="F2235" s="31"/>
      <c r="G2235" s="31"/>
    </row>
    <row r="2236" spans="1:7">
      <c r="A2236" s="38" t="s">
        <v>5871</v>
      </c>
      <c r="B2236" s="39" t="s">
        <v>5872</v>
      </c>
      <c r="C2236" s="40"/>
      <c r="D2236" s="40"/>
      <c r="E2236" s="31"/>
      <c r="F2236" s="31"/>
      <c r="G2236" s="31"/>
    </row>
    <row r="2237" spans="1:7">
      <c r="A2237" s="38" t="s">
        <v>5873</v>
      </c>
      <c r="B2237" s="39" t="s">
        <v>5874</v>
      </c>
      <c r="C2237" s="40"/>
      <c r="D2237" s="40"/>
      <c r="E2237" s="31"/>
      <c r="F2237" s="31"/>
      <c r="G2237" s="31"/>
    </row>
    <row r="2238" spans="1:7">
      <c r="A2238" s="38" t="s">
        <v>5875</v>
      </c>
      <c r="B2238" s="39" t="s">
        <v>5876</v>
      </c>
      <c r="C2238" s="40"/>
      <c r="D2238" s="40"/>
      <c r="E2238" s="31"/>
      <c r="F2238" s="31"/>
      <c r="G2238" s="31"/>
    </row>
    <row r="2239" spans="1:7">
      <c r="A2239" s="38" t="s">
        <v>5877</v>
      </c>
      <c r="B2239" s="39" t="s">
        <v>5878</v>
      </c>
      <c r="C2239" s="40"/>
      <c r="D2239" s="40"/>
      <c r="E2239" s="31"/>
      <c r="F2239" s="31"/>
      <c r="G2239" s="31"/>
    </row>
    <row r="2240" spans="1:7">
      <c r="A2240" s="38" t="s">
        <v>5879</v>
      </c>
      <c r="B2240" s="39" t="s">
        <v>5880</v>
      </c>
      <c r="C2240" s="40"/>
      <c r="D2240" s="40"/>
      <c r="E2240" s="31"/>
      <c r="F2240" s="31"/>
      <c r="G2240" s="31"/>
    </row>
    <row r="2241" spans="1:7">
      <c r="A2241" s="38" t="s">
        <v>5881</v>
      </c>
      <c r="B2241" s="39" t="s">
        <v>5882</v>
      </c>
      <c r="C2241" s="40"/>
      <c r="D2241" s="40"/>
      <c r="E2241" s="31"/>
      <c r="F2241" s="31"/>
      <c r="G2241" s="31"/>
    </row>
    <row r="2242" spans="1:7">
      <c r="A2242" s="38" t="s">
        <v>5883</v>
      </c>
      <c r="B2242" s="39" t="s">
        <v>5884</v>
      </c>
      <c r="C2242" s="40"/>
      <c r="D2242" s="40"/>
      <c r="E2242" s="31"/>
      <c r="F2242" s="31"/>
      <c r="G2242" s="31"/>
    </row>
    <row r="2243" spans="1:7">
      <c r="A2243" s="38" t="s">
        <v>5885</v>
      </c>
      <c r="B2243" s="39" t="s">
        <v>5886</v>
      </c>
      <c r="C2243" s="40"/>
      <c r="D2243" s="40"/>
      <c r="E2243" s="31"/>
      <c r="F2243" s="31"/>
      <c r="G2243" s="31"/>
    </row>
    <row r="2244" spans="1:7">
      <c r="A2244" s="38" t="s">
        <v>5887</v>
      </c>
      <c r="B2244" s="39" t="s">
        <v>5888</v>
      </c>
      <c r="C2244" s="40"/>
      <c r="D2244" s="40"/>
      <c r="E2244" s="31"/>
      <c r="F2244" s="31"/>
      <c r="G2244" s="31"/>
    </row>
    <row r="2245" spans="1:7">
      <c r="A2245" s="38" t="s">
        <v>5889</v>
      </c>
      <c r="B2245" s="39" t="s">
        <v>5890</v>
      </c>
      <c r="C2245" s="40"/>
      <c r="D2245" s="40"/>
      <c r="E2245" s="31"/>
      <c r="F2245" s="31"/>
      <c r="G2245" s="31"/>
    </row>
    <row r="2246" spans="1:7">
      <c r="A2246" s="38" t="s">
        <v>5891</v>
      </c>
      <c r="B2246" s="39" t="s">
        <v>5892</v>
      </c>
      <c r="C2246" s="40"/>
      <c r="D2246" s="40"/>
      <c r="E2246" s="31"/>
      <c r="F2246" s="31"/>
      <c r="G2246" s="31"/>
    </row>
    <row r="2247" spans="1:7">
      <c r="A2247" s="38" t="s">
        <v>5893</v>
      </c>
      <c r="B2247" s="39" t="s">
        <v>5894</v>
      </c>
      <c r="C2247" s="40"/>
      <c r="D2247" s="40"/>
      <c r="E2247" s="31"/>
      <c r="F2247" s="31"/>
      <c r="G2247" s="31"/>
    </row>
    <row r="2248" spans="1:7">
      <c r="A2248" s="38" t="s">
        <v>5895</v>
      </c>
      <c r="B2248" s="39" t="s">
        <v>5896</v>
      </c>
      <c r="C2248" s="40"/>
      <c r="D2248" s="40"/>
      <c r="E2248" s="31"/>
      <c r="F2248" s="31"/>
      <c r="G2248" s="31"/>
    </row>
    <row r="2249" spans="1:7">
      <c r="A2249" s="38" t="s">
        <v>5897</v>
      </c>
      <c r="B2249" s="39" t="s">
        <v>5898</v>
      </c>
      <c r="C2249" s="40"/>
      <c r="D2249" s="40"/>
      <c r="E2249" s="31"/>
      <c r="F2249" s="31"/>
      <c r="G2249" s="31"/>
    </row>
    <row r="2250" spans="1:7">
      <c r="A2250" s="38" t="s">
        <v>5899</v>
      </c>
      <c r="B2250" s="39" t="s">
        <v>5900</v>
      </c>
      <c r="C2250" s="40"/>
      <c r="D2250" s="40"/>
      <c r="E2250" s="31"/>
      <c r="F2250" s="31"/>
      <c r="G2250" s="31"/>
    </row>
    <row r="2251" spans="1:7">
      <c r="A2251" s="38" t="s">
        <v>5901</v>
      </c>
      <c r="B2251" s="39" t="s">
        <v>5902</v>
      </c>
      <c r="C2251" s="40"/>
      <c r="D2251" s="40"/>
      <c r="E2251" s="31"/>
      <c r="F2251" s="31"/>
      <c r="G2251" s="31"/>
    </row>
    <row r="2252" spans="1:7">
      <c r="A2252" s="38" t="s">
        <v>5903</v>
      </c>
      <c r="B2252" s="39" t="s">
        <v>5904</v>
      </c>
      <c r="C2252" s="40" t="s">
        <v>928</v>
      </c>
      <c r="D2252" s="40" t="s">
        <v>5905</v>
      </c>
      <c r="E2252" s="31"/>
      <c r="F2252" s="31"/>
      <c r="G2252" s="31"/>
    </row>
    <row r="2253" spans="1:7">
      <c r="A2253" s="38" t="s">
        <v>5906</v>
      </c>
      <c r="B2253" s="39" t="s">
        <v>5907</v>
      </c>
      <c r="C2253" s="40"/>
      <c r="D2253" s="40"/>
      <c r="E2253" s="31"/>
      <c r="F2253" s="31"/>
      <c r="G2253" s="31"/>
    </row>
    <row r="2254" spans="1:7">
      <c r="A2254" s="38" t="s">
        <v>5908</v>
      </c>
      <c r="B2254" s="39" t="s">
        <v>5909</v>
      </c>
      <c r="C2254" s="40"/>
      <c r="D2254" s="40"/>
      <c r="E2254" s="31"/>
      <c r="F2254" s="31"/>
      <c r="G2254" s="31"/>
    </row>
    <row r="2255" spans="1:7">
      <c r="A2255" s="38" t="s">
        <v>5910</v>
      </c>
      <c r="B2255" s="39" t="s">
        <v>5911</v>
      </c>
      <c r="C2255" s="40"/>
      <c r="D2255" s="40"/>
      <c r="E2255" s="31"/>
      <c r="F2255" s="31"/>
      <c r="G2255" s="31"/>
    </row>
    <row r="2256" spans="1:7">
      <c r="A2256" s="38" t="s">
        <v>5912</v>
      </c>
      <c r="B2256" s="39" t="s">
        <v>5913</v>
      </c>
      <c r="C2256" s="40"/>
      <c r="D2256" s="40"/>
      <c r="E2256" s="31"/>
      <c r="F2256" s="31"/>
      <c r="G2256" s="31"/>
    </row>
    <row r="2257" spans="1:7">
      <c r="A2257" s="38" t="s">
        <v>5914</v>
      </c>
      <c r="B2257" s="39" t="s">
        <v>5915</v>
      </c>
      <c r="C2257" s="40"/>
      <c r="D2257" s="40"/>
      <c r="E2257" s="31"/>
      <c r="F2257" s="31"/>
      <c r="G2257" s="31"/>
    </row>
    <row r="2258" spans="1:7">
      <c r="A2258" s="38" t="s">
        <v>5916</v>
      </c>
      <c r="B2258" s="39" t="s">
        <v>5917</v>
      </c>
      <c r="C2258" s="40"/>
      <c r="D2258" s="40"/>
      <c r="E2258" s="31"/>
      <c r="F2258" s="31"/>
      <c r="G2258" s="31"/>
    </row>
    <row r="2259" spans="1:7">
      <c r="A2259" s="38" t="s">
        <v>5918</v>
      </c>
      <c r="B2259" s="39" t="s">
        <v>5919</v>
      </c>
      <c r="C2259" s="40"/>
      <c r="D2259" s="40"/>
      <c r="E2259" s="31"/>
      <c r="F2259" s="31"/>
      <c r="G2259" s="31"/>
    </row>
    <row r="2260" spans="1:7">
      <c r="A2260" s="38" t="s">
        <v>5920</v>
      </c>
      <c r="B2260" s="39" t="s">
        <v>5921</v>
      </c>
      <c r="C2260" s="40"/>
      <c r="D2260" s="40"/>
      <c r="E2260" s="31"/>
      <c r="F2260" s="31"/>
      <c r="G2260" s="31"/>
    </row>
    <row r="2261" spans="1:7">
      <c r="A2261" s="38" t="s">
        <v>5922</v>
      </c>
      <c r="B2261" s="39" t="s">
        <v>5923</v>
      </c>
      <c r="C2261" s="40"/>
      <c r="D2261" s="40"/>
      <c r="E2261" s="31"/>
      <c r="F2261" s="31"/>
      <c r="G2261" s="31"/>
    </row>
    <row r="2262" spans="1:7">
      <c r="A2262" s="38" t="s">
        <v>5924</v>
      </c>
      <c r="B2262" s="39" t="s">
        <v>5925</v>
      </c>
      <c r="C2262" s="40"/>
      <c r="D2262" s="40"/>
      <c r="E2262" s="31"/>
      <c r="F2262" s="31"/>
      <c r="G2262" s="31"/>
    </row>
    <row r="2263" spans="1:7">
      <c r="A2263" s="38" t="s">
        <v>5926</v>
      </c>
      <c r="B2263" s="39" t="s">
        <v>5927</v>
      </c>
      <c r="C2263" s="40"/>
      <c r="D2263" s="40"/>
      <c r="E2263" s="31"/>
      <c r="F2263" s="31"/>
      <c r="G2263" s="31"/>
    </row>
    <row r="2264" spans="1:7">
      <c r="A2264" s="38" t="s">
        <v>5928</v>
      </c>
      <c r="B2264" s="39" t="s">
        <v>5929</v>
      </c>
      <c r="C2264" s="40"/>
      <c r="D2264" s="40"/>
      <c r="E2264" s="31"/>
      <c r="F2264" s="31"/>
      <c r="G2264" s="31"/>
    </row>
    <row r="2265" spans="1:7">
      <c r="A2265" s="38" t="s">
        <v>5930</v>
      </c>
      <c r="B2265" s="39" t="s">
        <v>5931</v>
      </c>
      <c r="C2265" s="40"/>
      <c r="D2265" s="40"/>
      <c r="E2265" s="31"/>
      <c r="F2265" s="31"/>
      <c r="G2265" s="31"/>
    </row>
    <row r="2266" spans="1:7">
      <c r="A2266" s="38" t="s">
        <v>5932</v>
      </c>
      <c r="B2266" s="39" t="s">
        <v>5933</v>
      </c>
      <c r="C2266" s="40"/>
      <c r="D2266" s="40"/>
      <c r="E2266" s="31"/>
      <c r="F2266" s="31"/>
      <c r="G2266" s="31"/>
    </row>
    <row r="2267" spans="1:7">
      <c r="A2267" s="38" t="s">
        <v>5934</v>
      </c>
      <c r="B2267" s="39" t="s">
        <v>5935</v>
      </c>
      <c r="C2267" s="40"/>
      <c r="D2267" s="40"/>
      <c r="E2267" s="31"/>
      <c r="F2267" s="31"/>
      <c r="G2267" s="31"/>
    </row>
    <row r="2268" spans="1:7">
      <c r="A2268" s="38" t="s">
        <v>5936</v>
      </c>
      <c r="B2268" s="39" t="s">
        <v>5937</v>
      </c>
      <c r="C2268" s="40"/>
      <c r="D2268" s="40"/>
      <c r="E2268" s="31"/>
      <c r="F2268" s="31"/>
      <c r="G2268" s="31"/>
    </row>
    <row r="2269" spans="1:7">
      <c r="A2269" s="38" t="s">
        <v>5938</v>
      </c>
      <c r="B2269" s="39" t="s">
        <v>5939</v>
      </c>
      <c r="C2269" s="40"/>
      <c r="D2269" s="40"/>
      <c r="E2269" s="31"/>
      <c r="F2269" s="31"/>
      <c r="G2269" s="31"/>
    </row>
    <row r="2270" spans="1:7">
      <c r="A2270" s="38" t="s">
        <v>5940</v>
      </c>
      <c r="B2270" s="39" t="s">
        <v>5941</v>
      </c>
      <c r="C2270" s="40"/>
      <c r="D2270" s="40"/>
      <c r="E2270" s="31"/>
      <c r="F2270" s="31"/>
      <c r="G2270" s="31"/>
    </row>
    <row r="2271" spans="1:7">
      <c r="A2271" s="38" t="s">
        <v>5942</v>
      </c>
      <c r="B2271" s="39" t="s">
        <v>5943</v>
      </c>
      <c r="C2271" s="40"/>
      <c r="D2271" s="40"/>
      <c r="E2271" s="31"/>
      <c r="F2271" s="31"/>
      <c r="G2271" s="31"/>
    </row>
    <row r="2272" spans="1:7">
      <c r="A2272" s="38" t="s">
        <v>5944</v>
      </c>
      <c r="B2272" s="39" t="s">
        <v>5945</v>
      </c>
      <c r="C2272" s="40"/>
      <c r="D2272" s="40"/>
      <c r="E2272" s="31"/>
      <c r="F2272" s="31"/>
      <c r="G2272" s="31"/>
    </row>
    <row r="2273" spans="1:7">
      <c r="A2273" s="38" t="s">
        <v>5946</v>
      </c>
      <c r="B2273" s="39" t="s">
        <v>5947</v>
      </c>
      <c r="C2273" s="40"/>
      <c r="D2273" s="40"/>
      <c r="E2273" s="31"/>
      <c r="F2273" s="31"/>
      <c r="G2273" s="31"/>
    </row>
    <row r="2274" spans="1:7">
      <c r="A2274" s="38" t="s">
        <v>5948</v>
      </c>
      <c r="B2274" s="39" t="s">
        <v>5949</v>
      </c>
      <c r="C2274" s="40"/>
      <c r="D2274" s="40"/>
      <c r="E2274" s="31"/>
      <c r="F2274" s="31"/>
      <c r="G2274" s="31"/>
    </row>
    <row r="2275" spans="1:7">
      <c r="A2275" s="38" t="s">
        <v>5950</v>
      </c>
      <c r="B2275" s="39" t="s">
        <v>5951</v>
      </c>
      <c r="C2275" s="40"/>
      <c r="D2275" s="40"/>
      <c r="E2275" s="31"/>
      <c r="F2275" s="31"/>
      <c r="G2275" s="31"/>
    </row>
    <row r="2276" spans="1:7">
      <c r="A2276" s="38" t="s">
        <v>5952</v>
      </c>
      <c r="B2276" s="39" t="s">
        <v>5953</v>
      </c>
      <c r="C2276" s="40"/>
      <c r="D2276" s="40"/>
      <c r="E2276" s="31"/>
      <c r="F2276" s="31"/>
      <c r="G2276" s="31"/>
    </row>
    <row r="2277" spans="1:7">
      <c r="A2277" s="38" t="s">
        <v>5954</v>
      </c>
      <c r="B2277" s="39" t="s">
        <v>5955</v>
      </c>
      <c r="C2277" s="40"/>
      <c r="D2277" s="40"/>
      <c r="E2277" s="31"/>
      <c r="F2277" s="31"/>
      <c r="G2277" s="31"/>
    </row>
    <row r="2278" spans="1:7">
      <c r="A2278" s="38" t="s">
        <v>5956</v>
      </c>
      <c r="B2278" s="39" t="s">
        <v>5957</v>
      </c>
      <c r="C2278" s="40"/>
      <c r="D2278" s="40"/>
      <c r="E2278" s="31"/>
      <c r="F2278" s="31"/>
      <c r="G2278" s="31"/>
    </row>
    <row r="2279" spans="1:7">
      <c r="A2279" s="38" t="s">
        <v>5958</v>
      </c>
      <c r="B2279" s="39" t="s">
        <v>5959</v>
      </c>
      <c r="C2279" s="40"/>
      <c r="D2279" s="40"/>
      <c r="E2279" s="31"/>
      <c r="F2279" s="31"/>
      <c r="G2279" s="31"/>
    </row>
    <row r="2280" spans="1:7">
      <c r="A2280" s="38" t="s">
        <v>5960</v>
      </c>
      <c r="B2280" s="39" t="s">
        <v>5961</v>
      </c>
      <c r="C2280" s="40"/>
      <c r="D2280" s="40"/>
      <c r="E2280" s="31"/>
      <c r="F2280" s="31"/>
      <c r="G2280" s="31"/>
    </row>
    <row r="2281" spans="1:7">
      <c r="A2281" s="38" t="s">
        <v>5962</v>
      </c>
      <c r="B2281" s="39" t="s">
        <v>5963</v>
      </c>
      <c r="C2281" s="40"/>
      <c r="D2281" s="40"/>
      <c r="E2281" s="31"/>
      <c r="F2281" s="31"/>
      <c r="G2281" s="31"/>
    </row>
    <row r="2282" spans="1:7">
      <c r="A2282" s="38" t="s">
        <v>5964</v>
      </c>
      <c r="B2282" s="39" t="s">
        <v>5965</v>
      </c>
      <c r="C2282" s="40"/>
      <c r="D2282" s="40"/>
      <c r="E2282" s="31"/>
      <c r="F2282" s="31"/>
      <c r="G2282" s="31"/>
    </row>
    <row r="2283" spans="1:7">
      <c r="A2283" s="38" t="s">
        <v>5966</v>
      </c>
      <c r="B2283" s="39" t="s">
        <v>5967</v>
      </c>
      <c r="C2283" s="40"/>
      <c r="D2283" s="40"/>
      <c r="E2283" s="31"/>
      <c r="F2283" s="31"/>
      <c r="G2283" s="31"/>
    </row>
    <row r="2284" spans="1:7">
      <c r="A2284" s="38" t="s">
        <v>5968</v>
      </c>
      <c r="B2284" s="39" t="s">
        <v>5969</v>
      </c>
      <c r="C2284" s="40"/>
      <c r="D2284" s="40"/>
      <c r="E2284" s="31"/>
      <c r="F2284" s="31"/>
      <c r="G2284" s="31"/>
    </row>
    <row r="2285" spans="1:7">
      <c r="A2285" s="38" t="s">
        <v>5970</v>
      </c>
      <c r="B2285" s="39" t="s">
        <v>5971</v>
      </c>
      <c r="C2285" s="40"/>
      <c r="D2285" s="40"/>
      <c r="E2285" s="31"/>
      <c r="F2285" s="31"/>
      <c r="G2285" s="31"/>
    </row>
    <row r="2286" spans="1:7">
      <c r="A2286" s="38" t="s">
        <v>5972</v>
      </c>
      <c r="B2286" s="39" t="s">
        <v>5973</v>
      </c>
      <c r="C2286" s="40"/>
      <c r="D2286" s="40"/>
      <c r="E2286" s="31"/>
      <c r="F2286" s="31"/>
      <c r="G2286" s="31"/>
    </row>
    <row r="2287" spans="1:7">
      <c r="A2287" s="38" t="s">
        <v>5974</v>
      </c>
      <c r="B2287" s="39" t="s">
        <v>5975</v>
      </c>
      <c r="C2287" s="40"/>
      <c r="D2287" s="40"/>
      <c r="E2287" s="31"/>
      <c r="F2287" s="31"/>
      <c r="G2287" s="31"/>
    </row>
    <row r="2288" spans="1:7">
      <c r="A2288" s="38" t="s">
        <v>5976</v>
      </c>
      <c r="B2288" s="39" t="s">
        <v>5977</v>
      </c>
      <c r="C2288" s="40"/>
      <c r="D2288" s="40"/>
      <c r="E2288" s="31"/>
      <c r="F2288" s="31"/>
      <c r="G2288" s="31"/>
    </row>
    <row r="2289" spans="1:7">
      <c r="A2289" s="38" t="s">
        <v>5978</v>
      </c>
      <c r="B2289" s="39" t="s">
        <v>5979</v>
      </c>
      <c r="C2289" s="40"/>
      <c r="D2289" s="40"/>
      <c r="E2289" s="31"/>
      <c r="F2289" s="31"/>
      <c r="G2289" s="31"/>
    </row>
    <row r="2290" spans="1:7">
      <c r="A2290" s="38" t="s">
        <v>5980</v>
      </c>
      <c r="B2290" s="39" t="s">
        <v>5981</v>
      </c>
      <c r="C2290" s="40"/>
      <c r="D2290" s="40"/>
      <c r="E2290" s="31"/>
      <c r="F2290" s="31"/>
      <c r="G2290" s="31"/>
    </row>
    <row r="2291" spans="1:7">
      <c r="A2291" s="38" t="s">
        <v>5982</v>
      </c>
      <c r="B2291" s="39" t="s">
        <v>5983</v>
      </c>
      <c r="C2291" s="40"/>
      <c r="D2291" s="40"/>
      <c r="E2291" s="31"/>
      <c r="F2291" s="31"/>
      <c r="G2291" s="31"/>
    </row>
    <row r="2292" spans="1:7">
      <c r="A2292" s="38" t="s">
        <v>5984</v>
      </c>
      <c r="B2292" s="39" t="s">
        <v>5985</v>
      </c>
      <c r="C2292" s="40"/>
      <c r="D2292" s="40"/>
      <c r="E2292" s="31"/>
      <c r="F2292" s="31"/>
      <c r="G2292" s="31"/>
    </row>
    <row r="2293" spans="1:7">
      <c r="A2293" s="38" t="s">
        <v>5986</v>
      </c>
      <c r="B2293" s="39" t="s">
        <v>5987</v>
      </c>
      <c r="C2293" s="40"/>
      <c r="D2293" s="40"/>
      <c r="E2293" s="31"/>
      <c r="F2293" s="31"/>
      <c r="G2293" s="31"/>
    </row>
    <row r="2294" spans="1:7">
      <c r="A2294" s="38" t="s">
        <v>5988</v>
      </c>
      <c r="B2294" s="39" t="s">
        <v>5989</v>
      </c>
      <c r="C2294" s="40"/>
      <c r="D2294" s="40"/>
      <c r="E2294" s="31"/>
      <c r="F2294" s="31"/>
      <c r="G2294" s="31"/>
    </row>
    <row r="2295" spans="1:7">
      <c r="A2295" s="38" t="s">
        <v>5990</v>
      </c>
      <c r="B2295" s="39" t="s">
        <v>5991</v>
      </c>
      <c r="C2295" s="40"/>
      <c r="D2295" s="40"/>
      <c r="E2295" s="31"/>
      <c r="F2295" s="31"/>
      <c r="G2295" s="31"/>
    </row>
    <row r="2296" spans="1:7">
      <c r="A2296" s="38" t="s">
        <v>5992</v>
      </c>
      <c r="B2296" s="39" t="s">
        <v>5993</v>
      </c>
      <c r="C2296" s="40"/>
      <c r="D2296" s="40"/>
      <c r="E2296" s="31"/>
      <c r="F2296" s="31"/>
      <c r="G2296" s="31"/>
    </row>
    <row r="2297" spans="1:7">
      <c r="A2297" s="38" t="s">
        <v>5994</v>
      </c>
      <c r="B2297" s="39" t="s">
        <v>5995</v>
      </c>
      <c r="C2297" s="40"/>
      <c r="D2297" s="40"/>
      <c r="E2297" s="31"/>
      <c r="F2297" s="31"/>
      <c r="G2297" s="31"/>
    </row>
    <row r="2298" spans="1:7">
      <c r="A2298" s="38" t="s">
        <v>5996</v>
      </c>
      <c r="B2298" s="39" t="s">
        <v>5997</v>
      </c>
      <c r="C2298" s="40"/>
      <c r="D2298" s="40"/>
      <c r="E2298" s="31"/>
      <c r="F2298" s="31"/>
      <c r="G2298" s="31"/>
    </row>
    <row r="2299" spans="1:7">
      <c r="A2299" s="38" t="s">
        <v>5998</v>
      </c>
      <c r="B2299" s="39" t="s">
        <v>5999</v>
      </c>
      <c r="C2299" s="40"/>
      <c r="D2299" s="40"/>
      <c r="E2299" s="31"/>
      <c r="F2299" s="31"/>
      <c r="G2299" s="31"/>
    </row>
    <row r="2300" spans="1:7">
      <c r="A2300" s="38" t="s">
        <v>6000</v>
      </c>
      <c r="B2300" s="39" t="s">
        <v>6001</v>
      </c>
      <c r="C2300" s="40"/>
      <c r="D2300" s="40"/>
      <c r="E2300" s="31"/>
      <c r="F2300" s="31"/>
      <c r="G2300" s="31"/>
    </row>
    <row r="2301" spans="1:7">
      <c r="A2301" s="38" t="s">
        <v>6002</v>
      </c>
      <c r="B2301" s="39" t="s">
        <v>6003</v>
      </c>
      <c r="C2301" s="40"/>
      <c r="D2301" s="40"/>
      <c r="E2301" s="31"/>
      <c r="F2301" s="31"/>
      <c r="G2301" s="31"/>
    </row>
    <row r="2302" spans="1:7">
      <c r="A2302" s="38" t="s">
        <v>6004</v>
      </c>
      <c r="B2302" s="39" t="s">
        <v>6005</v>
      </c>
      <c r="C2302" s="40"/>
      <c r="D2302" s="40"/>
      <c r="E2302" s="31"/>
      <c r="F2302" s="31"/>
      <c r="G2302" s="31"/>
    </row>
    <row r="2303" spans="1:7">
      <c r="A2303" s="38" t="s">
        <v>6006</v>
      </c>
      <c r="B2303" s="39" t="s">
        <v>6007</v>
      </c>
      <c r="C2303" s="40"/>
      <c r="D2303" s="40"/>
      <c r="E2303" s="31"/>
      <c r="F2303" s="31"/>
      <c r="G2303" s="31"/>
    </row>
    <row r="2304" spans="1:7">
      <c r="A2304" s="38" t="s">
        <v>6008</v>
      </c>
      <c r="B2304" s="39" t="s">
        <v>6009</v>
      </c>
      <c r="C2304" s="40"/>
      <c r="D2304" s="40"/>
      <c r="E2304" s="31"/>
      <c r="F2304" s="31"/>
      <c r="G2304" s="31"/>
    </row>
    <row r="2305" spans="1:7">
      <c r="A2305" s="38" t="s">
        <v>6010</v>
      </c>
      <c r="B2305" s="39" t="s">
        <v>6011</v>
      </c>
      <c r="C2305" s="40"/>
      <c r="D2305" s="40"/>
      <c r="E2305" s="31"/>
      <c r="F2305" s="31"/>
      <c r="G2305" s="31"/>
    </row>
    <row r="2306" spans="1:7">
      <c r="A2306" s="38" t="s">
        <v>6012</v>
      </c>
      <c r="B2306" s="39" t="s">
        <v>6013</v>
      </c>
      <c r="C2306" s="40"/>
      <c r="D2306" s="40"/>
      <c r="E2306" s="31"/>
      <c r="F2306" s="31"/>
      <c r="G2306" s="31"/>
    </row>
    <row r="2307" spans="1:7">
      <c r="A2307" s="38" t="s">
        <v>6014</v>
      </c>
      <c r="B2307" s="39" t="s">
        <v>6015</v>
      </c>
      <c r="C2307" s="40"/>
      <c r="D2307" s="40"/>
      <c r="E2307" s="31"/>
      <c r="F2307" s="31"/>
      <c r="G2307" s="31"/>
    </row>
    <row r="2308" spans="1:7">
      <c r="A2308" s="38" t="s">
        <v>6016</v>
      </c>
      <c r="B2308" s="39" t="s">
        <v>6017</v>
      </c>
      <c r="C2308" s="40"/>
      <c r="D2308" s="40"/>
      <c r="E2308" s="31"/>
      <c r="F2308" s="31"/>
      <c r="G2308" s="31"/>
    </row>
    <row r="2309" spans="1:7">
      <c r="A2309" s="38" t="s">
        <v>6018</v>
      </c>
      <c r="B2309" s="39" t="s">
        <v>6019</v>
      </c>
      <c r="C2309" s="40"/>
      <c r="D2309" s="40"/>
      <c r="E2309" s="31"/>
      <c r="F2309" s="31"/>
      <c r="G2309" s="31"/>
    </row>
    <row r="2310" spans="1:7">
      <c r="A2310" s="38" t="s">
        <v>537</v>
      </c>
      <c r="B2310" s="39" t="s">
        <v>6020</v>
      </c>
      <c r="C2310" s="40"/>
      <c r="D2310" s="40"/>
      <c r="E2310" s="31"/>
      <c r="F2310" s="31"/>
      <c r="G2310" s="31"/>
    </row>
    <row r="2311" spans="1:7">
      <c r="A2311" s="38" t="s">
        <v>6021</v>
      </c>
      <c r="B2311" s="39" t="s">
        <v>6022</v>
      </c>
      <c r="C2311" s="40"/>
      <c r="D2311" s="40"/>
      <c r="E2311" s="31"/>
      <c r="F2311" s="31"/>
      <c r="G2311" s="31"/>
    </row>
    <row r="2312" spans="1:7">
      <c r="A2312" s="38" t="s">
        <v>6023</v>
      </c>
      <c r="B2312" s="39" t="s">
        <v>6024</v>
      </c>
      <c r="C2312" s="40"/>
      <c r="D2312" s="40"/>
      <c r="E2312" s="31"/>
      <c r="F2312" s="31"/>
      <c r="G2312" s="31"/>
    </row>
    <row r="2313" spans="1:7">
      <c r="A2313" s="38" t="s">
        <v>6025</v>
      </c>
      <c r="B2313" s="39" t="s">
        <v>6026</v>
      </c>
      <c r="C2313" s="40"/>
      <c r="D2313" s="40"/>
      <c r="E2313" s="31"/>
      <c r="F2313" s="31"/>
      <c r="G2313" s="31"/>
    </row>
    <row r="2314" spans="1:7">
      <c r="A2314" s="38" t="s">
        <v>6027</v>
      </c>
      <c r="B2314" s="39" t="s">
        <v>6028</v>
      </c>
      <c r="C2314" s="40"/>
      <c r="D2314" s="40"/>
      <c r="E2314" s="31"/>
      <c r="F2314" s="31"/>
      <c r="G2314" s="31"/>
    </row>
    <row r="2315" spans="1:7">
      <c r="A2315" s="38" t="s">
        <v>6029</v>
      </c>
      <c r="B2315" s="39" t="s">
        <v>6030</v>
      </c>
      <c r="C2315" s="40"/>
      <c r="D2315" s="40"/>
      <c r="E2315" s="31"/>
      <c r="F2315" s="31"/>
      <c r="G2315" s="31"/>
    </row>
    <row r="2316" spans="1:7">
      <c r="A2316" s="38" t="s">
        <v>6031</v>
      </c>
      <c r="B2316" s="39" t="s">
        <v>6032</v>
      </c>
      <c r="C2316" s="40"/>
      <c r="D2316" s="40"/>
      <c r="E2316" s="31"/>
      <c r="F2316" s="31"/>
      <c r="G2316" s="31"/>
    </row>
    <row r="2317" spans="1:7">
      <c r="A2317" s="38" t="s">
        <v>6033</v>
      </c>
      <c r="B2317" s="39" t="s">
        <v>6034</v>
      </c>
      <c r="C2317" s="40"/>
      <c r="D2317" s="40"/>
      <c r="E2317" s="31"/>
      <c r="F2317" s="31"/>
      <c r="G2317" s="31"/>
    </row>
    <row r="2318" spans="1:7">
      <c r="A2318" s="38" t="s">
        <v>6035</v>
      </c>
      <c r="B2318" s="39" t="s">
        <v>6036</v>
      </c>
      <c r="C2318" s="40"/>
      <c r="D2318" s="40"/>
      <c r="E2318" s="31"/>
      <c r="F2318" s="31"/>
      <c r="G2318" s="31"/>
    </row>
    <row r="2319" spans="1:7">
      <c r="A2319" s="38" t="s">
        <v>6037</v>
      </c>
      <c r="B2319" s="39" t="s">
        <v>6038</v>
      </c>
      <c r="C2319" s="40"/>
      <c r="D2319" s="40"/>
      <c r="E2319" s="31"/>
      <c r="F2319" s="31"/>
      <c r="G2319" s="31"/>
    </row>
    <row r="2320" spans="1:7">
      <c r="A2320" s="38" t="s">
        <v>6039</v>
      </c>
      <c r="B2320" s="39" t="s">
        <v>6040</v>
      </c>
      <c r="C2320" s="40"/>
      <c r="D2320" s="40"/>
      <c r="E2320" s="31"/>
      <c r="F2320" s="31"/>
      <c r="G2320" s="31"/>
    </row>
    <row r="2321" spans="1:7">
      <c r="A2321" s="38" t="s">
        <v>6041</v>
      </c>
      <c r="B2321" s="39" t="s">
        <v>6042</v>
      </c>
      <c r="C2321" s="40"/>
      <c r="D2321" s="40"/>
      <c r="E2321" s="31"/>
      <c r="F2321" s="31"/>
      <c r="G2321" s="31"/>
    </row>
    <row r="2322" spans="1:7">
      <c r="A2322" s="38" t="s">
        <v>6043</v>
      </c>
      <c r="B2322" s="39" t="s">
        <v>6044</v>
      </c>
      <c r="C2322" s="40"/>
      <c r="D2322" s="40"/>
      <c r="E2322" s="31"/>
      <c r="F2322" s="31"/>
      <c r="G2322" s="31"/>
    </row>
    <row r="2323" spans="1:7">
      <c r="A2323" s="38" t="s">
        <v>6045</v>
      </c>
      <c r="B2323" s="39" t="s">
        <v>6046</v>
      </c>
      <c r="C2323" s="40"/>
      <c r="D2323" s="40"/>
      <c r="E2323" s="31"/>
      <c r="F2323" s="31"/>
      <c r="G2323" s="31"/>
    </row>
    <row r="2324" spans="1:7">
      <c r="A2324" s="38" t="s">
        <v>6047</v>
      </c>
      <c r="B2324" s="39" t="s">
        <v>6048</v>
      </c>
      <c r="C2324" s="40"/>
      <c r="D2324" s="40"/>
      <c r="E2324" s="31"/>
      <c r="F2324" s="31"/>
      <c r="G2324" s="31"/>
    </row>
    <row r="2325" spans="1:7">
      <c r="A2325" s="38" t="s">
        <v>6049</v>
      </c>
      <c r="B2325" s="39" t="s">
        <v>6050</v>
      </c>
      <c r="C2325" s="40"/>
      <c r="D2325" s="40"/>
      <c r="E2325" s="31"/>
      <c r="F2325" s="31"/>
      <c r="G2325" s="31"/>
    </row>
    <row r="2326" spans="1:7">
      <c r="A2326" s="38" t="s">
        <v>6051</v>
      </c>
      <c r="B2326" s="39" t="s">
        <v>6052</v>
      </c>
      <c r="C2326" s="40"/>
      <c r="D2326" s="40"/>
      <c r="E2326" s="31"/>
      <c r="F2326" s="31"/>
      <c r="G2326" s="31"/>
    </row>
    <row r="2327" spans="1:7">
      <c r="A2327" s="38" t="s">
        <v>6053</v>
      </c>
      <c r="B2327" s="39" t="s">
        <v>6054</v>
      </c>
      <c r="C2327" s="40"/>
      <c r="D2327" s="40"/>
      <c r="E2327" s="31"/>
      <c r="F2327" s="31"/>
      <c r="G2327" s="31"/>
    </row>
    <row r="2328" spans="1:7">
      <c r="A2328" s="38" t="s">
        <v>6055</v>
      </c>
      <c r="B2328" s="39" t="s">
        <v>6056</v>
      </c>
      <c r="C2328" s="40"/>
      <c r="D2328" s="40"/>
      <c r="E2328" s="31"/>
      <c r="F2328" s="31"/>
      <c r="G2328" s="31"/>
    </row>
    <row r="2329" spans="1:7">
      <c r="A2329" s="38" t="s">
        <v>6057</v>
      </c>
      <c r="B2329" s="39" t="s">
        <v>6058</v>
      </c>
      <c r="C2329" s="40"/>
      <c r="D2329" s="40"/>
      <c r="E2329" s="31"/>
      <c r="F2329" s="31"/>
      <c r="G2329" s="31"/>
    </row>
    <row r="2330" spans="1:7">
      <c r="A2330" s="38" t="s">
        <v>6059</v>
      </c>
      <c r="B2330" s="39" t="s">
        <v>6060</v>
      </c>
      <c r="C2330" s="40"/>
      <c r="D2330" s="40"/>
      <c r="E2330" s="31"/>
      <c r="F2330" s="31"/>
      <c r="G2330" s="31"/>
    </row>
    <row r="2331" spans="1:7">
      <c r="A2331" s="38" t="s">
        <v>6061</v>
      </c>
      <c r="B2331" s="39" t="s">
        <v>6062</v>
      </c>
      <c r="C2331" s="40"/>
      <c r="D2331" s="40"/>
      <c r="E2331" s="31"/>
      <c r="F2331" s="31"/>
      <c r="G2331" s="31"/>
    </row>
    <row r="2332" spans="1:7">
      <c r="A2332" s="38" t="s">
        <v>6063</v>
      </c>
      <c r="B2332" s="39" t="s">
        <v>6064</v>
      </c>
      <c r="C2332" s="40"/>
      <c r="D2332" s="40"/>
      <c r="E2332" s="31"/>
      <c r="F2332" s="31"/>
      <c r="G2332" s="31"/>
    </row>
    <row r="2333" spans="1:7">
      <c r="A2333" s="38" t="s">
        <v>6065</v>
      </c>
      <c r="B2333" s="39" t="s">
        <v>6066</v>
      </c>
      <c r="C2333" s="40"/>
      <c r="D2333" s="40"/>
      <c r="E2333" s="31"/>
      <c r="F2333" s="31"/>
      <c r="G2333" s="31"/>
    </row>
    <row r="2334" spans="1:7">
      <c r="A2334" s="38" t="s">
        <v>6067</v>
      </c>
      <c r="B2334" s="39" t="s">
        <v>6068</v>
      </c>
      <c r="C2334" s="40"/>
      <c r="D2334" s="40"/>
      <c r="E2334" s="31"/>
      <c r="F2334" s="31"/>
      <c r="G2334" s="31"/>
    </row>
    <row r="2335" spans="1:7">
      <c r="A2335" s="38" t="s">
        <v>6069</v>
      </c>
      <c r="B2335" s="39" t="s">
        <v>6070</v>
      </c>
      <c r="C2335" s="40"/>
      <c r="D2335" s="40"/>
      <c r="E2335" s="31"/>
      <c r="F2335" s="31"/>
      <c r="G2335" s="31"/>
    </row>
    <row r="2336" spans="1:7">
      <c r="A2336" s="38" t="s">
        <v>6071</v>
      </c>
      <c r="B2336" s="39" t="s">
        <v>6072</v>
      </c>
      <c r="C2336" s="40"/>
      <c r="D2336" s="40"/>
      <c r="E2336" s="31"/>
      <c r="F2336" s="31"/>
      <c r="G2336" s="31"/>
    </row>
    <row r="2337" spans="1:7">
      <c r="A2337" s="38" t="s">
        <v>6073</v>
      </c>
      <c r="B2337" s="39" t="s">
        <v>6074</v>
      </c>
      <c r="C2337" s="40"/>
      <c r="D2337" s="40"/>
      <c r="E2337" s="31"/>
      <c r="F2337" s="31"/>
      <c r="G2337" s="31"/>
    </row>
    <row r="2338" spans="1:7">
      <c r="A2338" s="38" t="s">
        <v>6075</v>
      </c>
      <c r="B2338" s="39" t="s">
        <v>6076</v>
      </c>
      <c r="C2338" s="40"/>
      <c r="D2338" s="40"/>
      <c r="E2338" s="31"/>
      <c r="F2338" s="31"/>
      <c r="G2338" s="31"/>
    </row>
    <row r="2339" spans="1:7">
      <c r="A2339" s="38" t="s">
        <v>6077</v>
      </c>
      <c r="B2339" s="39" t="s">
        <v>6078</v>
      </c>
      <c r="C2339" s="40"/>
      <c r="D2339" s="40"/>
      <c r="E2339" s="31"/>
      <c r="F2339" s="31"/>
      <c r="G2339" s="31"/>
    </row>
    <row r="2340" spans="1:7">
      <c r="A2340" s="38" t="s">
        <v>6079</v>
      </c>
      <c r="B2340" s="39" t="s">
        <v>6080</v>
      </c>
      <c r="C2340" s="40"/>
      <c r="D2340" s="40"/>
      <c r="E2340" s="31"/>
      <c r="F2340" s="31"/>
      <c r="G2340" s="31"/>
    </row>
    <row r="2341" spans="1:7">
      <c r="A2341" s="38" t="s">
        <v>6081</v>
      </c>
      <c r="B2341" s="39" t="s">
        <v>6082</v>
      </c>
      <c r="C2341" s="40"/>
      <c r="D2341" s="40"/>
      <c r="E2341" s="31"/>
      <c r="F2341" s="31"/>
      <c r="G2341" s="31"/>
    </row>
    <row r="2342" spans="1:7">
      <c r="A2342" s="38" t="s">
        <v>6083</v>
      </c>
      <c r="B2342" s="39" t="s">
        <v>6084</v>
      </c>
      <c r="C2342" s="40"/>
      <c r="D2342" s="40"/>
      <c r="E2342" s="31"/>
      <c r="F2342" s="31"/>
      <c r="G2342" s="31"/>
    </row>
    <row r="2343" spans="1:7">
      <c r="A2343" s="38" t="s">
        <v>6085</v>
      </c>
      <c r="B2343" s="39" t="s">
        <v>6086</v>
      </c>
      <c r="C2343" s="40"/>
      <c r="D2343" s="40"/>
      <c r="E2343" s="31"/>
      <c r="F2343" s="31"/>
      <c r="G2343" s="31"/>
    </row>
    <row r="2344" spans="1:7">
      <c r="A2344" s="38" t="s">
        <v>6087</v>
      </c>
      <c r="B2344" s="39" t="s">
        <v>6088</v>
      </c>
      <c r="C2344" s="40"/>
      <c r="D2344" s="40"/>
      <c r="E2344" s="31"/>
      <c r="F2344" s="31"/>
      <c r="G2344" s="31"/>
    </row>
    <row r="2345" spans="1:7">
      <c r="A2345" s="38" t="s">
        <v>6089</v>
      </c>
      <c r="B2345" s="39" t="s">
        <v>6090</v>
      </c>
      <c r="C2345" s="40"/>
      <c r="D2345" s="40"/>
      <c r="E2345" s="31"/>
      <c r="F2345" s="31"/>
      <c r="G2345" s="31"/>
    </row>
    <row r="2346" spans="1:7">
      <c r="A2346" s="38" t="s">
        <v>6091</v>
      </c>
      <c r="B2346" s="39" t="s">
        <v>6092</v>
      </c>
      <c r="C2346" s="40"/>
      <c r="D2346" s="40"/>
      <c r="E2346" s="31"/>
      <c r="F2346" s="31"/>
      <c r="G2346" s="31"/>
    </row>
    <row r="2347" spans="1:7">
      <c r="A2347" s="38" t="s">
        <v>6093</v>
      </c>
      <c r="B2347" s="39" t="s">
        <v>6094</v>
      </c>
      <c r="C2347" s="40"/>
      <c r="D2347" s="40"/>
      <c r="E2347" s="31"/>
      <c r="F2347" s="31"/>
      <c r="G2347" s="31"/>
    </row>
    <row r="2348" spans="1:7">
      <c r="A2348" s="38" t="s">
        <v>6095</v>
      </c>
      <c r="B2348" s="39" t="s">
        <v>6096</v>
      </c>
      <c r="C2348" s="40"/>
      <c r="D2348" s="40"/>
      <c r="E2348" s="31"/>
      <c r="F2348" s="31"/>
      <c r="G2348" s="31"/>
    </row>
    <row r="2349" spans="1:7">
      <c r="A2349" s="38" t="s">
        <v>6097</v>
      </c>
      <c r="B2349" s="39" t="s">
        <v>6098</v>
      </c>
      <c r="C2349" s="40"/>
      <c r="D2349" s="40"/>
      <c r="E2349" s="31"/>
      <c r="F2349" s="31"/>
      <c r="G2349" s="31"/>
    </row>
    <row r="2350" spans="1:7">
      <c r="A2350" s="38" t="s">
        <v>6099</v>
      </c>
      <c r="B2350" s="39" t="s">
        <v>6100</v>
      </c>
      <c r="C2350" s="40"/>
      <c r="D2350" s="40"/>
      <c r="E2350" s="31"/>
      <c r="F2350" s="31"/>
      <c r="G2350" s="31"/>
    </row>
    <row r="2351" spans="1:7">
      <c r="A2351" s="38" t="s">
        <v>6101</v>
      </c>
      <c r="B2351" s="39" t="s">
        <v>6102</v>
      </c>
      <c r="C2351" s="40"/>
      <c r="D2351" s="40"/>
      <c r="E2351" s="31"/>
      <c r="F2351" s="31"/>
      <c r="G2351" s="31"/>
    </row>
    <row r="2352" spans="1:7">
      <c r="A2352" s="38" t="s">
        <v>6103</v>
      </c>
      <c r="B2352" s="39" t="s">
        <v>6104</v>
      </c>
      <c r="C2352" s="40"/>
      <c r="D2352" s="40"/>
      <c r="E2352" s="31"/>
      <c r="F2352" s="31"/>
      <c r="G2352" s="31"/>
    </row>
    <row r="2353" spans="1:7">
      <c r="A2353" s="38" t="s">
        <v>6105</v>
      </c>
      <c r="B2353" s="39" t="s">
        <v>6106</v>
      </c>
      <c r="C2353" s="40"/>
      <c r="D2353" s="40"/>
      <c r="E2353" s="31"/>
      <c r="F2353" s="31"/>
      <c r="G2353" s="31"/>
    </row>
    <row r="2354" spans="1:7">
      <c r="A2354" s="38" t="s">
        <v>6107</v>
      </c>
      <c r="B2354" s="39" t="s">
        <v>6108</v>
      </c>
      <c r="C2354" s="40"/>
      <c r="D2354" s="40"/>
      <c r="E2354" s="31"/>
      <c r="F2354" s="31"/>
      <c r="G2354" s="31"/>
    </row>
    <row r="2355" spans="1:7">
      <c r="A2355" s="38" t="s">
        <v>6109</v>
      </c>
      <c r="B2355" s="39" t="s">
        <v>6110</v>
      </c>
      <c r="C2355" s="40"/>
      <c r="D2355" s="40"/>
      <c r="E2355" s="31"/>
      <c r="F2355" s="31"/>
      <c r="G2355" s="31"/>
    </row>
    <row r="2356" spans="1:7">
      <c r="A2356" s="38" t="s">
        <v>6111</v>
      </c>
      <c r="B2356" s="39" t="s">
        <v>6112</v>
      </c>
      <c r="C2356" s="40"/>
      <c r="D2356" s="40"/>
      <c r="E2356" s="31"/>
      <c r="F2356" s="31"/>
      <c r="G2356" s="31"/>
    </row>
    <row r="2357" spans="1:7">
      <c r="A2357" s="38" t="s">
        <v>6113</v>
      </c>
      <c r="B2357" s="39" t="s">
        <v>6114</v>
      </c>
      <c r="C2357" s="40"/>
      <c r="D2357" s="40"/>
      <c r="E2357" s="31"/>
      <c r="F2357" s="31"/>
      <c r="G2357" s="31"/>
    </row>
    <row r="2358" spans="1:7">
      <c r="A2358" s="38" t="s">
        <v>6115</v>
      </c>
      <c r="B2358" s="39" t="s">
        <v>6116</v>
      </c>
      <c r="C2358" s="40"/>
      <c r="D2358" s="40"/>
      <c r="E2358" s="31"/>
      <c r="F2358" s="31"/>
      <c r="G2358" s="31"/>
    </row>
    <row r="2359" spans="1:7">
      <c r="A2359" s="38" t="s">
        <v>6117</v>
      </c>
      <c r="B2359" s="39" t="s">
        <v>6118</v>
      </c>
      <c r="C2359" s="40"/>
      <c r="D2359" s="40"/>
      <c r="E2359" s="31"/>
      <c r="F2359" s="31"/>
      <c r="G2359" s="31"/>
    </row>
    <row r="2360" spans="1:7">
      <c r="A2360" s="38" t="s">
        <v>6119</v>
      </c>
      <c r="B2360" s="39" t="s">
        <v>6120</v>
      </c>
      <c r="C2360" s="40"/>
      <c r="D2360" s="40"/>
      <c r="E2360" s="31"/>
      <c r="F2360" s="31"/>
      <c r="G2360" s="31"/>
    </row>
    <row r="2361" spans="1:7">
      <c r="A2361" s="38" t="s">
        <v>6121</v>
      </c>
      <c r="B2361" s="39" t="s">
        <v>6122</v>
      </c>
      <c r="C2361" s="40"/>
      <c r="D2361" s="40"/>
      <c r="E2361" s="31"/>
      <c r="F2361" s="31"/>
      <c r="G2361" s="31"/>
    </row>
    <row r="2362" spans="1:7">
      <c r="A2362" s="38" t="s">
        <v>6123</v>
      </c>
      <c r="B2362" s="39" t="s">
        <v>6124</v>
      </c>
      <c r="C2362" s="40"/>
      <c r="D2362" s="40"/>
      <c r="E2362" s="31"/>
      <c r="F2362" s="31"/>
      <c r="G2362" s="31"/>
    </row>
    <row r="2363" spans="1:7">
      <c r="A2363" s="38" t="s">
        <v>6125</v>
      </c>
      <c r="B2363" s="39" t="s">
        <v>6126</v>
      </c>
      <c r="C2363" s="40"/>
      <c r="D2363" s="40"/>
      <c r="E2363" s="31"/>
      <c r="F2363" s="31"/>
      <c r="G2363" s="31"/>
    </row>
    <row r="2364" spans="1:7">
      <c r="A2364" s="38" t="s">
        <v>6127</v>
      </c>
      <c r="B2364" s="39" t="s">
        <v>6128</v>
      </c>
      <c r="C2364" s="40"/>
      <c r="D2364" s="40"/>
      <c r="E2364" s="31"/>
      <c r="F2364" s="31"/>
      <c r="G2364" s="31"/>
    </row>
    <row r="2365" spans="1:7">
      <c r="A2365" s="38" t="s">
        <v>6129</v>
      </c>
      <c r="B2365" s="39" t="s">
        <v>6130</v>
      </c>
      <c r="C2365" s="40"/>
      <c r="D2365" s="40"/>
      <c r="E2365" s="31"/>
      <c r="F2365" s="31"/>
      <c r="G2365" s="31"/>
    </row>
    <row r="2366" spans="1:7">
      <c r="A2366" s="38" t="s">
        <v>6131</v>
      </c>
      <c r="B2366" s="39" t="s">
        <v>6132</v>
      </c>
      <c r="C2366" s="40"/>
      <c r="D2366" s="40"/>
      <c r="E2366" s="31"/>
      <c r="F2366" s="31"/>
      <c r="G2366" s="31"/>
    </row>
    <row r="2367" spans="1:7">
      <c r="A2367" s="38" t="s">
        <v>6133</v>
      </c>
      <c r="B2367" s="39" t="s">
        <v>6134</v>
      </c>
      <c r="C2367" s="40"/>
      <c r="D2367" s="40"/>
      <c r="E2367" s="31"/>
      <c r="F2367" s="31"/>
      <c r="G2367" s="31"/>
    </row>
    <row r="2368" spans="1:7">
      <c r="A2368" s="38" t="s">
        <v>6135</v>
      </c>
      <c r="B2368" s="39" t="s">
        <v>6136</v>
      </c>
      <c r="C2368" s="40"/>
      <c r="D2368" s="40"/>
      <c r="E2368" s="31"/>
      <c r="F2368" s="31"/>
      <c r="G2368" s="31"/>
    </row>
    <row r="2369" spans="1:7">
      <c r="A2369" s="38" t="s">
        <v>6137</v>
      </c>
      <c r="B2369" s="39" t="s">
        <v>6138</v>
      </c>
      <c r="C2369" s="40"/>
      <c r="D2369" s="40"/>
      <c r="E2369" s="31"/>
      <c r="F2369" s="31"/>
      <c r="G2369" s="31"/>
    </row>
    <row r="2370" spans="1:7">
      <c r="A2370" s="38" t="s">
        <v>6139</v>
      </c>
      <c r="B2370" s="39" t="s">
        <v>6140</v>
      </c>
      <c r="C2370" s="40"/>
      <c r="D2370" s="40"/>
      <c r="E2370" s="31"/>
      <c r="F2370" s="31"/>
      <c r="G2370" s="31"/>
    </row>
    <row r="2371" spans="1:7">
      <c r="A2371" s="38" t="s">
        <v>6141</v>
      </c>
      <c r="B2371" s="39" t="s">
        <v>6142</v>
      </c>
      <c r="C2371" s="40"/>
      <c r="D2371" s="40"/>
      <c r="E2371" s="31"/>
      <c r="F2371" s="31"/>
      <c r="G2371" s="31"/>
    </row>
    <row r="2372" spans="1:7">
      <c r="A2372" s="38" t="s">
        <v>6143</v>
      </c>
      <c r="B2372" s="39" t="s">
        <v>6144</v>
      </c>
      <c r="C2372" s="40"/>
      <c r="D2372" s="40"/>
      <c r="E2372" s="31"/>
      <c r="F2372" s="31"/>
      <c r="G2372" s="31"/>
    </row>
    <row r="2373" spans="1:7">
      <c r="A2373" s="38" t="s">
        <v>6145</v>
      </c>
      <c r="B2373" s="39" t="s">
        <v>6146</v>
      </c>
      <c r="C2373" s="40"/>
      <c r="D2373" s="40"/>
      <c r="E2373" s="31"/>
      <c r="F2373" s="31"/>
      <c r="G2373" s="31"/>
    </row>
    <row r="2374" spans="1:7">
      <c r="A2374" s="38" t="s">
        <v>6147</v>
      </c>
      <c r="B2374" s="39" t="s">
        <v>6148</v>
      </c>
      <c r="C2374" s="40"/>
      <c r="D2374" s="40"/>
      <c r="E2374" s="31"/>
      <c r="F2374" s="31"/>
      <c r="G2374" s="31"/>
    </row>
    <row r="2375" spans="1:7">
      <c r="A2375" s="38" t="s">
        <v>6149</v>
      </c>
      <c r="B2375" s="39" t="s">
        <v>6150</v>
      </c>
      <c r="C2375" s="40"/>
      <c r="D2375" s="40"/>
      <c r="E2375" s="31"/>
      <c r="F2375" s="31"/>
      <c r="G2375" s="31"/>
    </row>
    <row r="2376" spans="1:7">
      <c r="A2376" s="38" t="s">
        <v>6151</v>
      </c>
      <c r="B2376" s="39" t="s">
        <v>6152</v>
      </c>
      <c r="C2376" s="40"/>
      <c r="D2376" s="40"/>
      <c r="E2376" s="31"/>
      <c r="F2376" s="31"/>
      <c r="G2376" s="31"/>
    </row>
    <row r="2377" spans="1:7">
      <c r="A2377" s="38" t="s">
        <v>6153</v>
      </c>
      <c r="B2377" s="39" t="s">
        <v>6154</v>
      </c>
      <c r="C2377" s="40"/>
      <c r="D2377" s="40"/>
      <c r="E2377" s="31"/>
      <c r="F2377" s="31"/>
      <c r="G2377" s="31"/>
    </row>
    <row r="2378" spans="1:7">
      <c r="A2378" s="38" t="s">
        <v>6155</v>
      </c>
      <c r="B2378" s="39" t="s">
        <v>6156</v>
      </c>
      <c r="C2378" s="40"/>
      <c r="D2378" s="40"/>
      <c r="E2378" s="31"/>
      <c r="F2378" s="31"/>
      <c r="G2378" s="31"/>
    </row>
    <row r="2379" spans="1:7">
      <c r="A2379" s="38" t="s">
        <v>6157</v>
      </c>
      <c r="B2379" s="39" t="s">
        <v>6158</v>
      </c>
      <c r="C2379" s="40"/>
      <c r="D2379" s="40"/>
      <c r="E2379" s="31"/>
      <c r="F2379" s="31"/>
      <c r="G2379" s="31"/>
    </row>
    <row r="2380" spans="1:7">
      <c r="A2380" s="38" t="s">
        <v>6159</v>
      </c>
      <c r="B2380" s="39" t="s">
        <v>6160</v>
      </c>
      <c r="C2380" s="40"/>
      <c r="D2380" s="40"/>
      <c r="E2380" s="31"/>
      <c r="F2380" s="31"/>
      <c r="G2380" s="31"/>
    </row>
    <row r="2381" spans="1:7">
      <c r="A2381" s="38" t="s">
        <v>6161</v>
      </c>
      <c r="B2381" s="39" t="s">
        <v>6162</v>
      </c>
      <c r="C2381" s="40"/>
      <c r="D2381" s="40"/>
      <c r="E2381" s="31"/>
      <c r="F2381" s="31"/>
      <c r="G2381" s="31"/>
    </row>
    <row r="2382" spans="1:7">
      <c r="A2382" s="38" t="s">
        <v>6163</v>
      </c>
      <c r="B2382" s="39" t="s">
        <v>6164</v>
      </c>
      <c r="C2382" s="40"/>
      <c r="D2382" s="40"/>
      <c r="E2382" s="31"/>
      <c r="F2382" s="31"/>
      <c r="G2382" s="31"/>
    </row>
    <row r="2383" spans="1:7">
      <c r="A2383" s="38" t="s">
        <v>6165</v>
      </c>
      <c r="B2383" s="39" t="s">
        <v>6166</v>
      </c>
      <c r="C2383" s="40" t="s">
        <v>4464</v>
      </c>
      <c r="D2383" s="28" t="s">
        <v>6167</v>
      </c>
      <c r="E2383" s="31"/>
      <c r="F2383" s="31"/>
      <c r="G2383" s="31"/>
    </row>
    <row r="2384" spans="1:7">
      <c r="A2384" s="38" t="s">
        <v>6168</v>
      </c>
      <c r="B2384" s="39" t="s">
        <v>6169</v>
      </c>
      <c r="C2384" s="40"/>
      <c r="D2384" s="40"/>
      <c r="E2384" s="31"/>
      <c r="F2384" s="31"/>
      <c r="G2384" s="31"/>
    </row>
    <row r="2385" spans="1:7">
      <c r="A2385" s="38" t="s">
        <v>6170</v>
      </c>
      <c r="B2385" s="39" t="s">
        <v>6171</v>
      </c>
      <c r="C2385" s="40"/>
      <c r="D2385" s="40"/>
      <c r="E2385" s="31"/>
      <c r="F2385" s="31"/>
      <c r="G2385" s="31"/>
    </row>
    <row r="2386" spans="1:7">
      <c r="A2386" s="38" t="s">
        <v>6172</v>
      </c>
      <c r="B2386" s="39" t="s">
        <v>6173</v>
      </c>
      <c r="C2386" s="40"/>
      <c r="D2386" s="40"/>
      <c r="E2386" s="31"/>
      <c r="F2386" s="31"/>
      <c r="G2386" s="31"/>
    </row>
    <row r="2387" spans="1:7">
      <c r="A2387" s="38" t="s">
        <v>6174</v>
      </c>
      <c r="B2387" s="39" t="s">
        <v>6175</v>
      </c>
      <c r="C2387" s="40"/>
      <c r="D2387" s="40"/>
      <c r="E2387" s="31"/>
      <c r="F2387" s="31"/>
      <c r="G2387" s="31"/>
    </row>
    <row r="2388" spans="1:7">
      <c r="A2388" s="38" t="s">
        <v>6176</v>
      </c>
      <c r="B2388" s="39" t="s">
        <v>6177</v>
      </c>
      <c r="C2388" s="40"/>
      <c r="D2388" s="40"/>
      <c r="E2388" s="31"/>
      <c r="F2388" s="31"/>
      <c r="G2388" s="31"/>
    </row>
    <row r="2389" spans="1:7">
      <c r="A2389" s="38" t="s">
        <v>6178</v>
      </c>
      <c r="B2389" s="39" t="s">
        <v>6179</v>
      </c>
      <c r="C2389" s="40"/>
      <c r="D2389" s="40"/>
      <c r="E2389" s="31"/>
      <c r="F2389" s="31"/>
      <c r="G2389" s="31"/>
    </row>
    <row r="2390" spans="1:7">
      <c r="A2390" s="38" t="s">
        <v>6180</v>
      </c>
      <c r="B2390" s="39" t="s">
        <v>6181</v>
      </c>
      <c r="C2390" s="40"/>
      <c r="D2390" s="40"/>
      <c r="E2390" s="31"/>
      <c r="F2390" s="31"/>
      <c r="G2390" s="31"/>
    </row>
    <row r="2391" spans="1:7">
      <c r="A2391" s="38" t="s">
        <v>6182</v>
      </c>
      <c r="B2391" s="39" t="s">
        <v>6183</v>
      </c>
      <c r="C2391" s="40"/>
      <c r="D2391" s="40"/>
      <c r="E2391" s="31"/>
      <c r="F2391" s="31"/>
      <c r="G2391" s="31"/>
    </row>
    <row r="2392" spans="1:7">
      <c r="A2392" s="38" t="s">
        <v>6184</v>
      </c>
      <c r="B2392" s="39" t="s">
        <v>6185</v>
      </c>
      <c r="C2392" s="40"/>
      <c r="D2392" s="40"/>
      <c r="E2392" s="31"/>
      <c r="F2392" s="31"/>
      <c r="G2392" s="31"/>
    </row>
    <row r="2393" spans="1:7">
      <c r="A2393" s="38" t="s">
        <v>6186</v>
      </c>
      <c r="B2393" s="39" t="s">
        <v>6187</v>
      </c>
      <c r="C2393" s="40"/>
      <c r="D2393" s="40"/>
      <c r="E2393" s="31"/>
      <c r="F2393" s="31"/>
      <c r="G2393" s="31"/>
    </row>
    <row r="2394" spans="1:7">
      <c r="A2394" s="38" t="s">
        <v>6188</v>
      </c>
      <c r="B2394" s="39" t="s">
        <v>6189</v>
      </c>
      <c r="C2394" s="40"/>
      <c r="D2394" s="40"/>
      <c r="E2394" s="31"/>
      <c r="F2394" s="31"/>
      <c r="G2394" s="31"/>
    </row>
    <row r="2395" spans="1:7">
      <c r="A2395" s="38" t="s">
        <v>6190</v>
      </c>
      <c r="B2395" s="39" t="s">
        <v>6191</v>
      </c>
      <c r="C2395" s="40"/>
      <c r="D2395" s="40"/>
      <c r="E2395" s="31"/>
      <c r="F2395" s="31"/>
      <c r="G2395" s="31"/>
    </row>
    <row r="2396" spans="1:7">
      <c r="A2396" s="38" t="s">
        <v>6192</v>
      </c>
      <c r="B2396" s="39" t="s">
        <v>6193</v>
      </c>
      <c r="C2396" s="40" t="s">
        <v>621</v>
      </c>
      <c r="D2396" s="28" t="s">
        <v>6194</v>
      </c>
      <c r="E2396" s="31"/>
      <c r="F2396" s="31"/>
      <c r="G2396" s="31"/>
    </row>
    <row r="2397" spans="1:7">
      <c r="A2397" s="38" t="s">
        <v>6195</v>
      </c>
      <c r="B2397" s="39" t="s">
        <v>6196</v>
      </c>
      <c r="C2397" s="40"/>
      <c r="D2397" s="40"/>
      <c r="E2397" s="31"/>
      <c r="F2397" s="31"/>
      <c r="G2397" s="31"/>
    </row>
    <row r="2398" spans="1:7">
      <c r="A2398" s="38" t="s">
        <v>6197</v>
      </c>
      <c r="B2398" s="39" t="s">
        <v>6198</v>
      </c>
      <c r="C2398" s="40"/>
      <c r="D2398" s="40"/>
      <c r="E2398" s="31"/>
      <c r="F2398" s="31"/>
      <c r="G2398" s="31"/>
    </row>
    <row r="2399" spans="1:7">
      <c r="A2399" s="38" t="s">
        <v>6199</v>
      </c>
      <c r="B2399" s="39" t="s">
        <v>6200</v>
      </c>
      <c r="C2399" s="40"/>
      <c r="D2399" s="40"/>
      <c r="E2399" s="31"/>
      <c r="F2399" s="31"/>
      <c r="G2399" s="31"/>
    </row>
    <row r="2400" spans="1:7">
      <c r="A2400" s="38" t="s">
        <v>6201</v>
      </c>
      <c r="B2400" s="39" t="s">
        <v>6202</v>
      </c>
      <c r="C2400" s="40"/>
      <c r="D2400" s="40"/>
      <c r="E2400" s="31"/>
      <c r="F2400" s="31"/>
      <c r="G2400" s="31"/>
    </row>
    <row r="2401" spans="1:7">
      <c r="A2401" s="38" t="s">
        <v>6203</v>
      </c>
      <c r="B2401" s="39" t="s">
        <v>6204</v>
      </c>
      <c r="C2401" s="40"/>
      <c r="D2401" s="40"/>
      <c r="E2401" s="31"/>
      <c r="F2401" s="31"/>
      <c r="G2401" s="31"/>
    </row>
    <row r="2402" spans="1:7">
      <c r="A2402" s="38" t="s">
        <v>6205</v>
      </c>
      <c r="B2402" s="39" t="s">
        <v>6206</v>
      </c>
      <c r="C2402" s="40" t="s">
        <v>580</v>
      </c>
      <c r="D2402" s="40" t="s">
        <v>6207</v>
      </c>
      <c r="E2402" s="31"/>
      <c r="F2402" s="31"/>
      <c r="G2402" s="31"/>
    </row>
    <row r="2403" spans="1:7">
      <c r="A2403" s="38" t="s">
        <v>6208</v>
      </c>
      <c r="B2403" s="39" t="s">
        <v>6209</v>
      </c>
      <c r="C2403" s="40"/>
      <c r="D2403" s="40"/>
      <c r="E2403" s="31"/>
      <c r="F2403" s="31"/>
      <c r="G2403" s="31"/>
    </row>
    <row r="2404" spans="1:7">
      <c r="A2404" s="38" t="s">
        <v>6210</v>
      </c>
      <c r="B2404" s="39" t="s">
        <v>6211</v>
      </c>
      <c r="C2404" s="40"/>
      <c r="D2404" s="40"/>
      <c r="E2404" s="31"/>
      <c r="F2404" s="31"/>
      <c r="G2404" s="31"/>
    </row>
    <row r="2405" spans="1:7">
      <c r="A2405" s="38" t="s">
        <v>6212</v>
      </c>
      <c r="B2405" s="39" t="s">
        <v>6213</v>
      </c>
      <c r="C2405" s="40"/>
      <c r="D2405" s="40"/>
      <c r="E2405" s="31"/>
      <c r="F2405" s="31"/>
      <c r="G2405" s="31"/>
    </row>
    <row r="2406" spans="1:7">
      <c r="A2406" s="38" t="s">
        <v>6214</v>
      </c>
      <c r="B2406" s="39" t="s">
        <v>6215</v>
      </c>
      <c r="C2406" s="40"/>
      <c r="D2406" s="40"/>
      <c r="E2406" s="31"/>
      <c r="F2406" s="31"/>
      <c r="G2406" s="31"/>
    </row>
    <row r="2407" spans="1:7">
      <c r="A2407" s="38" t="s">
        <v>6216</v>
      </c>
      <c r="B2407" s="39" t="s">
        <v>6217</v>
      </c>
      <c r="C2407" s="40"/>
      <c r="D2407" s="40"/>
      <c r="E2407" s="31"/>
      <c r="F2407" s="31"/>
      <c r="G2407" s="31"/>
    </row>
    <row r="2408" spans="1:7">
      <c r="A2408" s="38" t="s">
        <v>6218</v>
      </c>
      <c r="B2408" s="39" t="s">
        <v>6219</v>
      </c>
      <c r="C2408" s="40"/>
      <c r="D2408" s="40"/>
      <c r="E2408" s="31"/>
      <c r="F2408" s="31"/>
      <c r="G2408" s="31"/>
    </row>
    <row r="2409" spans="1:7">
      <c r="A2409" s="38" t="s">
        <v>6220</v>
      </c>
      <c r="B2409" s="39" t="s">
        <v>6221</v>
      </c>
      <c r="C2409" s="40"/>
      <c r="D2409" s="40"/>
      <c r="E2409" s="31"/>
      <c r="F2409" s="31"/>
      <c r="G2409" s="31"/>
    </row>
    <row r="2410" spans="1:7">
      <c r="A2410" s="38" t="s">
        <v>6222</v>
      </c>
      <c r="B2410" s="39" t="s">
        <v>6223</v>
      </c>
      <c r="C2410" s="40"/>
      <c r="D2410" s="40"/>
      <c r="E2410" s="31"/>
      <c r="F2410" s="31"/>
      <c r="G2410" s="31"/>
    </row>
    <row r="2411" spans="1:7">
      <c r="A2411" s="38" t="s">
        <v>6224</v>
      </c>
      <c r="B2411" s="39" t="s">
        <v>6225</v>
      </c>
      <c r="C2411" s="40"/>
      <c r="D2411" s="40"/>
      <c r="E2411" s="31"/>
      <c r="F2411" s="31"/>
      <c r="G2411" s="31"/>
    </row>
    <row r="2412" spans="1:7">
      <c r="A2412" s="38" t="s">
        <v>6226</v>
      </c>
      <c r="B2412" s="39" t="s">
        <v>6227</v>
      </c>
      <c r="C2412" s="40"/>
      <c r="D2412" s="40"/>
      <c r="E2412" s="31"/>
      <c r="F2412" s="31"/>
      <c r="G2412" s="31"/>
    </row>
    <row r="2413" spans="1:7">
      <c r="A2413" s="38" t="s">
        <v>6228</v>
      </c>
      <c r="B2413" s="39" t="s">
        <v>6229</v>
      </c>
      <c r="C2413" s="40"/>
      <c r="D2413" s="40"/>
      <c r="E2413" s="31"/>
      <c r="F2413" s="31"/>
      <c r="G2413" s="31"/>
    </row>
    <row r="2414" spans="1:7">
      <c r="A2414" s="38" t="s">
        <v>6230</v>
      </c>
      <c r="B2414" s="39" t="s">
        <v>6231</v>
      </c>
      <c r="C2414" s="40"/>
      <c r="D2414" s="40"/>
      <c r="E2414" s="31"/>
      <c r="F2414" s="31"/>
      <c r="G2414" s="31"/>
    </row>
    <row r="2415" spans="1:7">
      <c r="A2415" s="38" t="s">
        <v>6232</v>
      </c>
      <c r="B2415" s="39" t="s">
        <v>6233</v>
      </c>
      <c r="C2415" s="40"/>
      <c r="D2415" s="40"/>
      <c r="E2415" s="31"/>
      <c r="F2415" s="31"/>
      <c r="G2415" s="31"/>
    </row>
    <row r="2416" spans="1:7">
      <c r="A2416" s="38" t="s">
        <v>6234</v>
      </c>
      <c r="B2416" s="39" t="s">
        <v>6235</v>
      </c>
      <c r="C2416" s="40"/>
      <c r="D2416" s="40"/>
      <c r="E2416" s="31"/>
      <c r="F2416" s="31"/>
      <c r="G2416" s="31"/>
    </row>
    <row r="2417" spans="1:7">
      <c r="A2417" s="38" t="s">
        <v>6236</v>
      </c>
      <c r="B2417" s="39" t="s">
        <v>6237</v>
      </c>
      <c r="C2417" s="40"/>
      <c r="D2417" s="40"/>
      <c r="E2417" s="31"/>
      <c r="F2417" s="31"/>
      <c r="G2417" s="31"/>
    </row>
    <row r="2418" spans="1:7">
      <c r="A2418" s="38" t="s">
        <v>6238</v>
      </c>
      <c r="B2418" s="39" t="s">
        <v>6239</v>
      </c>
      <c r="C2418" s="40"/>
      <c r="D2418" s="40"/>
      <c r="E2418" s="31"/>
      <c r="F2418" s="31"/>
      <c r="G2418" s="31"/>
    </row>
    <row r="2419" spans="1:7">
      <c r="A2419" s="38" t="s">
        <v>6240</v>
      </c>
      <c r="B2419" s="39" t="s">
        <v>6241</v>
      </c>
      <c r="C2419" s="40"/>
      <c r="D2419" s="40"/>
      <c r="E2419" s="31"/>
      <c r="F2419" s="31"/>
      <c r="G2419" s="31"/>
    </row>
    <row r="2420" spans="1:7">
      <c r="A2420" s="38" t="s">
        <v>6242</v>
      </c>
      <c r="B2420" s="39" t="s">
        <v>6243</v>
      </c>
      <c r="C2420" s="40"/>
      <c r="D2420" s="40"/>
      <c r="E2420" s="31"/>
      <c r="F2420" s="31"/>
      <c r="G2420" s="31"/>
    </row>
    <row r="2421" spans="1:7">
      <c r="A2421" s="38" t="s">
        <v>6244</v>
      </c>
      <c r="B2421" s="39" t="s">
        <v>6245</v>
      </c>
      <c r="C2421" s="40"/>
      <c r="D2421" s="40"/>
      <c r="E2421" s="31"/>
      <c r="F2421" s="31"/>
      <c r="G2421" s="31"/>
    </row>
    <row r="2422" spans="1:7">
      <c r="A2422" s="38" t="s">
        <v>1281</v>
      </c>
      <c r="B2422" s="39" t="s">
        <v>6246</v>
      </c>
      <c r="C2422" s="40" t="s">
        <v>725</v>
      </c>
      <c r="D2422" s="40" t="s">
        <v>6247</v>
      </c>
      <c r="E2422" s="31"/>
      <c r="F2422" s="31"/>
      <c r="G2422" s="31"/>
    </row>
    <row r="2423" spans="1:7">
      <c r="A2423" s="38" t="s">
        <v>6248</v>
      </c>
      <c r="B2423" s="39" t="s">
        <v>6249</v>
      </c>
      <c r="C2423" s="40"/>
      <c r="D2423" s="40"/>
      <c r="E2423" s="31"/>
      <c r="F2423" s="31"/>
      <c r="G2423" s="31"/>
    </row>
    <row r="2424" spans="1:7">
      <c r="A2424" s="38" t="s">
        <v>6250</v>
      </c>
      <c r="B2424" s="39" t="s">
        <v>6251</v>
      </c>
      <c r="C2424" s="40"/>
      <c r="D2424" s="40"/>
      <c r="E2424" s="31"/>
      <c r="F2424" s="31"/>
      <c r="G2424" s="31"/>
    </row>
    <row r="2425" spans="1:7">
      <c r="A2425" s="38" t="s">
        <v>6252</v>
      </c>
      <c r="B2425" s="39" t="s">
        <v>6253</v>
      </c>
      <c r="C2425" s="40"/>
      <c r="D2425" s="40"/>
      <c r="E2425" s="31"/>
      <c r="F2425" s="31"/>
      <c r="G2425" s="31"/>
    </row>
    <row r="2426" spans="1:7">
      <c r="A2426" s="38" t="s">
        <v>6254</v>
      </c>
      <c r="B2426" s="39" t="s">
        <v>6255</v>
      </c>
      <c r="C2426" s="40"/>
      <c r="D2426" s="40"/>
      <c r="E2426" s="31"/>
      <c r="F2426" s="31"/>
      <c r="G2426" s="31"/>
    </row>
    <row r="2427" spans="1:7">
      <c r="A2427" s="38" t="s">
        <v>6256</v>
      </c>
      <c r="B2427" s="39" t="s">
        <v>6257</v>
      </c>
      <c r="C2427" s="40"/>
      <c r="D2427" s="40"/>
      <c r="E2427" s="31"/>
      <c r="F2427" s="31"/>
      <c r="G2427" s="31"/>
    </row>
    <row r="2428" spans="1:7">
      <c r="A2428" s="38" t="s">
        <v>6258</v>
      </c>
      <c r="B2428" s="39" t="s">
        <v>6259</v>
      </c>
      <c r="C2428" s="40"/>
      <c r="D2428" s="40"/>
      <c r="E2428" s="31"/>
      <c r="F2428" s="31"/>
      <c r="G2428" s="31"/>
    </row>
    <row r="2429" spans="1:7">
      <c r="A2429" s="38" t="s">
        <v>1456</v>
      </c>
      <c r="B2429" s="39" t="s">
        <v>6260</v>
      </c>
      <c r="C2429" s="40"/>
      <c r="D2429" s="40"/>
      <c r="E2429" s="31"/>
      <c r="F2429" s="31"/>
      <c r="G2429" s="31"/>
    </row>
    <row r="2430" spans="1:7">
      <c r="A2430" s="38" t="s">
        <v>6261</v>
      </c>
      <c r="B2430" s="39" t="s">
        <v>6262</v>
      </c>
      <c r="C2430" s="40"/>
      <c r="D2430" s="40"/>
      <c r="E2430" s="31"/>
      <c r="F2430" s="31"/>
      <c r="G2430" s="31"/>
    </row>
    <row r="2431" spans="1:7">
      <c r="A2431" s="38" t="s">
        <v>6263</v>
      </c>
      <c r="B2431" s="39" t="s">
        <v>6264</v>
      </c>
      <c r="C2431" s="40"/>
      <c r="D2431" s="40"/>
      <c r="E2431" s="31"/>
      <c r="F2431" s="31"/>
      <c r="G2431" s="31"/>
    </row>
    <row r="2432" spans="1:7">
      <c r="A2432" s="38" t="s">
        <v>6265</v>
      </c>
      <c r="B2432" s="39" t="s">
        <v>6266</v>
      </c>
      <c r="C2432" s="40"/>
      <c r="D2432" s="40"/>
      <c r="E2432" s="31"/>
      <c r="F2432" s="31"/>
      <c r="G2432" s="31"/>
    </row>
    <row r="2433" spans="1:7">
      <c r="A2433" s="38" t="s">
        <v>6267</v>
      </c>
      <c r="B2433" s="39" t="s">
        <v>6268</v>
      </c>
      <c r="C2433" s="40"/>
      <c r="D2433" s="40"/>
      <c r="E2433" s="31"/>
      <c r="F2433" s="31"/>
      <c r="G2433" s="31"/>
    </row>
    <row r="2434" spans="1:7">
      <c r="A2434" s="38" t="s">
        <v>6269</v>
      </c>
      <c r="B2434" s="39" t="s">
        <v>6270</v>
      </c>
      <c r="C2434" s="40"/>
      <c r="D2434" s="40"/>
      <c r="E2434" s="31"/>
      <c r="F2434" s="31"/>
      <c r="G2434" s="31"/>
    </row>
    <row r="2435" spans="1:7">
      <c r="A2435" s="38" t="s">
        <v>6271</v>
      </c>
      <c r="B2435" s="39" t="s">
        <v>6272</v>
      </c>
      <c r="C2435" s="40"/>
      <c r="D2435" s="40"/>
      <c r="E2435" s="31"/>
      <c r="F2435" s="31"/>
      <c r="G2435" s="31"/>
    </row>
    <row r="2436" spans="1:7">
      <c r="A2436" s="38" t="s">
        <v>6273</v>
      </c>
      <c r="B2436" s="39" t="s">
        <v>6274</v>
      </c>
      <c r="C2436" s="40"/>
      <c r="D2436" s="40"/>
      <c r="E2436" s="31"/>
      <c r="F2436" s="31"/>
      <c r="G2436" s="31"/>
    </row>
    <row r="2437" spans="1:7">
      <c r="A2437" s="38" t="s">
        <v>6275</v>
      </c>
      <c r="B2437" s="39" t="s">
        <v>6276</v>
      </c>
      <c r="C2437" s="40"/>
      <c r="D2437" s="40"/>
      <c r="E2437" s="31"/>
      <c r="F2437" s="31"/>
      <c r="G2437" s="31"/>
    </row>
    <row r="2438" spans="1:7">
      <c r="A2438" s="38" t="s">
        <v>6277</v>
      </c>
      <c r="B2438" s="39" t="s">
        <v>6278</v>
      </c>
      <c r="C2438" s="40"/>
      <c r="D2438" s="40"/>
      <c r="E2438" s="31"/>
      <c r="F2438" s="31"/>
      <c r="G2438" s="31"/>
    </row>
    <row r="2439" spans="1:7">
      <c r="A2439" s="38" t="s">
        <v>6279</v>
      </c>
      <c r="B2439" s="39" t="s">
        <v>6280</v>
      </c>
      <c r="C2439" s="40"/>
      <c r="D2439" s="40"/>
      <c r="E2439" s="31"/>
      <c r="F2439" s="31"/>
      <c r="G2439" s="31"/>
    </row>
    <row r="2440" spans="1:7">
      <c r="A2440" s="38" t="s">
        <v>6281</v>
      </c>
      <c r="B2440" s="39" t="s">
        <v>6282</v>
      </c>
      <c r="C2440" s="40"/>
      <c r="D2440" s="40"/>
      <c r="E2440" s="31"/>
      <c r="F2440" s="31"/>
      <c r="G2440" s="31"/>
    </row>
    <row r="2441" spans="1:7">
      <c r="A2441" s="38" t="s">
        <v>6283</v>
      </c>
      <c r="B2441" s="39" t="s">
        <v>6284</v>
      </c>
      <c r="C2441" s="40"/>
      <c r="D2441" s="40"/>
      <c r="E2441" s="31"/>
      <c r="F2441" s="31"/>
      <c r="G2441" s="31"/>
    </row>
    <row r="2442" spans="1:7">
      <c r="A2442" s="38" t="s">
        <v>6285</v>
      </c>
      <c r="B2442" s="39" t="s">
        <v>6286</v>
      </c>
      <c r="C2442" s="40"/>
      <c r="D2442" s="40"/>
      <c r="E2442" s="31"/>
      <c r="F2442" s="31"/>
      <c r="G2442" s="31"/>
    </row>
    <row r="2443" spans="1:7">
      <c r="A2443" s="38" t="s">
        <v>6287</v>
      </c>
      <c r="B2443" s="39" t="s">
        <v>6288</v>
      </c>
      <c r="C2443" s="40"/>
      <c r="D2443" s="40"/>
      <c r="E2443" s="31"/>
      <c r="F2443" s="31"/>
      <c r="G2443" s="31"/>
    </row>
    <row r="2444" spans="1:7">
      <c r="A2444" s="38" t="s">
        <v>6289</v>
      </c>
      <c r="B2444" s="39" t="s">
        <v>6290</v>
      </c>
      <c r="C2444" s="40"/>
      <c r="D2444" s="40"/>
      <c r="E2444" s="31"/>
      <c r="F2444" s="31"/>
      <c r="G2444" s="31"/>
    </row>
    <row r="2445" spans="1:7">
      <c r="A2445" s="38" t="s">
        <v>6291</v>
      </c>
      <c r="B2445" s="39" t="s">
        <v>6292</v>
      </c>
      <c r="C2445" s="40"/>
      <c r="D2445" s="40"/>
      <c r="E2445" s="31"/>
      <c r="F2445" s="31"/>
      <c r="G2445" s="31"/>
    </row>
    <row r="2446" spans="1:7">
      <c r="A2446" s="38" t="s">
        <v>6293</v>
      </c>
      <c r="B2446" s="39" t="s">
        <v>6294</v>
      </c>
      <c r="C2446" s="40"/>
      <c r="D2446" s="40"/>
      <c r="E2446" s="31"/>
      <c r="F2446" s="31"/>
      <c r="G2446" s="31"/>
    </row>
    <row r="2447" spans="1:7">
      <c r="A2447" s="38" t="s">
        <v>6295</v>
      </c>
      <c r="B2447" s="39" t="s">
        <v>6296</v>
      </c>
      <c r="C2447" s="40"/>
      <c r="D2447" s="40"/>
      <c r="E2447" s="31"/>
      <c r="F2447" s="31"/>
      <c r="G2447" s="31"/>
    </row>
    <row r="2448" spans="1:7">
      <c r="A2448" s="38" t="s">
        <v>6297</v>
      </c>
      <c r="B2448" s="39" t="s">
        <v>6298</v>
      </c>
      <c r="C2448" s="40"/>
      <c r="D2448" s="40"/>
      <c r="E2448" s="31"/>
      <c r="F2448" s="31"/>
      <c r="G2448" s="31"/>
    </row>
    <row r="2449" spans="1:7">
      <c r="A2449" s="38" t="s">
        <v>6299</v>
      </c>
      <c r="B2449" s="39" t="s">
        <v>6300</v>
      </c>
      <c r="C2449" s="40"/>
      <c r="D2449" s="40"/>
      <c r="E2449" s="31"/>
      <c r="F2449" s="31"/>
      <c r="G2449" s="31"/>
    </row>
    <row r="2450" spans="1:7">
      <c r="A2450" s="38" t="s">
        <v>6301</v>
      </c>
      <c r="B2450" s="39" t="s">
        <v>6302</v>
      </c>
      <c r="C2450" s="40"/>
      <c r="D2450" s="40"/>
      <c r="E2450" s="31"/>
      <c r="F2450" s="31"/>
      <c r="G2450" s="31"/>
    </row>
    <row r="2451" spans="1:7">
      <c r="A2451" s="38" t="s">
        <v>6303</v>
      </c>
      <c r="B2451" s="39" t="s">
        <v>6304</v>
      </c>
      <c r="C2451" s="43" t="s">
        <v>6305</v>
      </c>
      <c r="D2451" s="28" t="s">
        <v>6306</v>
      </c>
      <c r="E2451" s="31"/>
      <c r="F2451" s="31"/>
      <c r="G2451" s="31"/>
    </row>
    <row r="2452" spans="1:7">
      <c r="A2452" s="38" t="s">
        <v>6307</v>
      </c>
      <c r="B2452" s="39" t="s">
        <v>6308</v>
      </c>
      <c r="C2452" s="40"/>
      <c r="D2452" s="40"/>
      <c r="E2452" s="31"/>
      <c r="F2452" s="31"/>
      <c r="G2452" s="31"/>
    </row>
    <row r="2453" spans="1:7">
      <c r="A2453" s="38" t="s">
        <v>6309</v>
      </c>
      <c r="B2453" s="39" t="s">
        <v>6310</v>
      </c>
      <c r="C2453" s="40"/>
      <c r="D2453" s="40"/>
      <c r="E2453" s="31"/>
      <c r="F2453" s="31"/>
      <c r="G2453" s="31"/>
    </row>
    <row r="2454" spans="1:7">
      <c r="A2454" s="38" t="s">
        <v>6311</v>
      </c>
      <c r="B2454" s="39" t="s">
        <v>6312</v>
      </c>
      <c r="C2454" s="40"/>
      <c r="D2454" s="40"/>
      <c r="E2454" s="31"/>
      <c r="F2454" s="31"/>
      <c r="G2454" s="31"/>
    </row>
    <row r="2455" spans="1:7">
      <c r="A2455" s="38" t="s">
        <v>6313</v>
      </c>
      <c r="B2455" s="39" t="s">
        <v>6314</v>
      </c>
      <c r="C2455" s="40"/>
      <c r="D2455" s="40"/>
      <c r="E2455" s="31"/>
      <c r="F2455" s="31"/>
      <c r="G2455" s="31"/>
    </row>
    <row r="2456" spans="1:7">
      <c r="A2456" s="38" t="s">
        <v>6315</v>
      </c>
      <c r="B2456" s="39" t="s">
        <v>6316</v>
      </c>
      <c r="C2456" s="40"/>
      <c r="D2456" s="40"/>
      <c r="E2456" s="31"/>
      <c r="F2456" s="31"/>
      <c r="G2456" s="31"/>
    </row>
    <row r="2457" spans="1:7">
      <c r="A2457" s="38" t="s">
        <v>6317</v>
      </c>
      <c r="B2457" s="39" t="s">
        <v>6318</v>
      </c>
      <c r="C2457" s="40"/>
      <c r="D2457" s="40"/>
      <c r="E2457" s="31"/>
      <c r="F2457" s="31"/>
      <c r="G2457" s="31"/>
    </row>
    <row r="2458" spans="1:7">
      <c r="A2458" s="38" t="s">
        <v>6319</v>
      </c>
      <c r="B2458" s="39" t="s">
        <v>6320</v>
      </c>
      <c r="C2458" s="40"/>
      <c r="D2458" s="40"/>
      <c r="E2458" s="31"/>
      <c r="F2458" s="31"/>
      <c r="G2458" s="31"/>
    </row>
    <row r="2459" spans="1:7">
      <c r="A2459" s="38" t="s">
        <v>6321</v>
      </c>
      <c r="B2459" s="39" t="s">
        <v>6322</v>
      </c>
      <c r="C2459" s="40"/>
      <c r="D2459" s="40"/>
      <c r="E2459" s="31"/>
      <c r="F2459" s="31"/>
      <c r="G2459" s="31"/>
    </row>
    <row r="2460" spans="1:7">
      <c r="A2460" s="38" t="s">
        <v>6323</v>
      </c>
      <c r="B2460" s="39" t="s">
        <v>6324</v>
      </c>
      <c r="C2460" s="40"/>
      <c r="D2460" s="40"/>
      <c r="E2460" s="31"/>
      <c r="F2460" s="31"/>
      <c r="G2460" s="31"/>
    </row>
    <row r="2461" spans="1:7">
      <c r="A2461" s="38" t="s">
        <v>6325</v>
      </c>
      <c r="B2461" s="39" t="s">
        <v>6326</v>
      </c>
      <c r="C2461" s="40"/>
      <c r="D2461" s="40"/>
      <c r="E2461" s="31"/>
      <c r="F2461" s="31"/>
      <c r="G2461" s="31"/>
    </row>
    <row r="2462" spans="1:7">
      <c r="A2462" s="38" t="s">
        <v>6327</v>
      </c>
      <c r="B2462" s="39" t="s">
        <v>6328</v>
      </c>
      <c r="C2462" s="40"/>
      <c r="D2462" s="40"/>
      <c r="E2462" s="31"/>
      <c r="F2462" s="31"/>
      <c r="G2462" s="31"/>
    </row>
    <row r="2463" spans="1:7">
      <c r="A2463" s="38" t="s">
        <v>211</v>
      </c>
      <c r="B2463" s="39" t="s">
        <v>6329</v>
      </c>
      <c r="C2463" s="40" t="s">
        <v>123</v>
      </c>
      <c r="D2463" s="40" t="s">
        <v>6330</v>
      </c>
      <c r="E2463" s="31"/>
      <c r="F2463" s="31"/>
      <c r="G2463" s="31"/>
    </row>
    <row r="2464" spans="1:7">
      <c r="A2464" s="38" t="s">
        <v>6331</v>
      </c>
      <c r="B2464" s="39" t="s">
        <v>6332</v>
      </c>
      <c r="C2464" s="40"/>
      <c r="D2464" s="40"/>
      <c r="E2464" s="31"/>
      <c r="F2464" s="31"/>
      <c r="G2464" s="31"/>
    </row>
    <row r="2465" spans="1:7">
      <c r="A2465" s="38" t="s">
        <v>6333</v>
      </c>
      <c r="B2465" s="39" t="s">
        <v>6334</v>
      </c>
      <c r="C2465" s="40"/>
      <c r="D2465" s="40"/>
      <c r="E2465" s="31"/>
      <c r="F2465" s="31"/>
      <c r="G2465" s="31"/>
    </row>
    <row r="2466" spans="1:7">
      <c r="A2466" s="38" t="s">
        <v>6335</v>
      </c>
      <c r="B2466" s="39" t="s">
        <v>6336</v>
      </c>
      <c r="C2466" s="40"/>
      <c r="D2466" s="40"/>
      <c r="E2466" s="31"/>
      <c r="F2466" s="31"/>
      <c r="G2466" s="31"/>
    </row>
    <row r="2467" spans="1:7">
      <c r="A2467" s="38" t="s">
        <v>6337</v>
      </c>
      <c r="B2467" s="39" t="s">
        <v>6338</v>
      </c>
      <c r="C2467" s="40"/>
      <c r="D2467" s="40"/>
      <c r="E2467" s="31"/>
      <c r="F2467" s="31"/>
      <c r="G2467" s="31"/>
    </row>
    <row r="2468" spans="1:7">
      <c r="A2468" s="38" t="s">
        <v>6339</v>
      </c>
      <c r="B2468" s="39" t="s">
        <v>6340</v>
      </c>
      <c r="C2468" s="40"/>
      <c r="D2468" s="40"/>
      <c r="E2468" s="31"/>
      <c r="F2468" s="31"/>
      <c r="G2468" s="31"/>
    </row>
    <row r="2469" spans="1:7">
      <c r="A2469" s="38" t="s">
        <v>6341</v>
      </c>
      <c r="B2469" s="39" t="s">
        <v>6342</v>
      </c>
      <c r="C2469" s="40"/>
      <c r="D2469" s="40"/>
      <c r="E2469" s="31"/>
      <c r="F2469" s="31"/>
      <c r="G2469" s="31"/>
    </row>
    <row r="2470" spans="1:7">
      <c r="A2470" s="38" t="s">
        <v>6343</v>
      </c>
      <c r="B2470" s="39" t="s">
        <v>6344</v>
      </c>
      <c r="C2470" s="40"/>
      <c r="D2470" s="40"/>
      <c r="E2470" s="31"/>
      <c r="F2470" s="31"/>
      <c r="G2470" s="31"/>
    </row>
    <row r="2471" spans="1:7">
      <c r="A2471" s="38" t="s">
        <v>6345</v>
      </c>
      <c r="B2471" s="39" t="s">
        <v>6346</v>
      </c>
      <c r="C2471" s="40"/>
      <c r="D2471" s="40"/>
      <c r="E2471" s="31"/>
      <c r="F2471" s="31"/>
      <c r="G2471" s="31"/>
    </row>
    <row r="2472" spans="1:7">
      <c r="A2472" s="38" t="s">
        <v>6347</v>
      </c>
      <c r="B2472" s="39" t="s">
        <v>6348</v>
      </c>
      <c r="C2472" s="40"/>
      <c r="D2472" s="40"/>
      <c r="E2472" s="31"/>
      <c r="F2472" s="31"/>
      <c r="G2472" s="31"/>
    </row>
    <row r="2473" spans="1:7">
      <c r="A2473" s="38" t="s">
        <v>6349</v>
      </c>
      <c r="B2473" s="39" t="s">
        <v>6350</v>
      </c>
      <c r="C2473" s="40"/>
      <c r="D2473" s="40"/>
      <c r="E2473" s="31"/>
      <c r="F2473" s="31"/>
      <c r="G2473" s="31"/>
    </row>
    <row r="2474" spans="1:7">
      <c r="A2474" s="38" t="s">
        <v>6351</v>
      </c>
      <c r="B2474" s="39" t="s">
        <v>6352</v>
      </c>
      <c r="C2474" s="40"/>
      <c r="D2474" s="40"/>
      <c r="E2474" s="31"/>
      <c r="F2474" s="31"/>
      <c r="G2474" s="31"/>
    </row>
    <row r="2475" spans="1:7">
      <c r="A2475" s="38" t="s">
        <v>6353</v>
      </c>
      <c r="B2475" s="39" t="s">
        <v>6354</v>
      </c>
      <c r="C2475" s="40"/>
      <c r="D2475" s="40"/>
      <c r="E2475" s="31"/>
      <c r="F2475" s="31"/>
      <c r="G2475" s="31"/>
    </row>
    <row r="2476" spans="1:7">
      <c r="A2476" s="38" t="s">
        <v>6355</v>
      </c>
      <c r="B2476" s="39" t="s">
        <v>6356</v>
      </c>
      <c r="C2476" s="40"/>
      <c r="D2476" s="40"/>
      <c r="E2476" s="31"/>
      <c r="F2476" s="31"/>
      <c r="G2476" s="31"/>
    </row>
    <row r="2477" spans="1:7">
      <c r="A2477" s="38" t="s">
        <v>6357</v>
      </c>
      <c r="B2477" s="39" t="s">
        <v>6358</v>
      </c>
      <c r="C2477" s="40"/>
      <c r="D2477" s="40"/>
      <c r="E2477" s="31"/>
      <c r="F2477" s="31"/>
      <c r="G2477" s="31"/>
    </row>
    <row r="2478" spans="1:7">
      <c r="A2478" s="38" t="s">
        <v>6359</v>
      </c>
      <c r="B2478" s="39" t="s">
        <v>6360</v>
      </c>
      <c r="C2478" s="40"/>
      <c r="D2478" s="40"/>
      <c r="E2478" s="31"/>
      <c r="F2478" s="31"/>
      <c r="G2478" s="31"/>
    </row>
    <row r="2479" spans="1:7">
      <c r="A2479" s="38" t="s">
        <v>6361</v>
      </c>
      <c r="B2479" s="39" t="s">
        <v>6362</v>
      </c>
      <c r="C2479" s="40"/>
      <c r="D2479" s="40"/>
      <c r="E2479" s="31"/>
      <c r="F2479" s="31"/>
      <c r="G2479" s="31"/>
    </row>
    <row r="2480" spans="1:7">
      <c r="A2480" s="38" t="s">
        <v>6363</v>
      </c>
      <c r="B2480" s="39" t="s">
        <v>6364</v>
      </c>
      <c r="C2480" s="40"/>
      <c r="D2480" s="40"/>
      <c r="E2480" s="31"/>
      <c r="F2480" s="31"/>
      <c r="G2480" s="31"/>
    </row>
    <row r="2481" spans="1:7">
      <c r="A2481" s="38" t="s">
        <v>6365</v>
      </c>
      <c r="B2481" s="39" t="s">
        <v>6366</v>
      </c>
      <c r="C2481" s="40"/>
      <c r="D2481" s="40"/>
      <c r="E2481" s="31"/>
      <c r="F2481" s="31"/>
      <c r="G2481" s="31"/>
    </row>
    <row r="2482" spans="1:7">
      <c r="A2482" s="38" t="s">
        <v>6367</v>
      </c>
      <c r="B2482" s="39" t="s">
        <v>6368</v>
      </c>
      <c r="C2482" s="40"/>
      <c r="D2482" s="40"/>
      <c r="E2482" s="31"/>
      <c r="F2482" s="31"/>
      <c r="G2482" s="31"/>
    </row>
    <row r="2483" spans="1:7">
      <c r="A2483" s="38" t="s">
        <v>6369</v>
      </c>
      <c r="B2483" s="39" t="s">
        <v>6370</v>
      </c>
      <c r="C2483" s="40"/>
      <c r="D2483" s="40"/>
      <c r="E2483" s="31"/>
      <c r="F2483" s="31"/>
      <c r="G2483" s="31"/>
    </row>
    <row r="2484" spans="1:7">
      <c r="A2484" s="38" t="s">
        <v>6371</v>
      </c>
      <c r="B2484" s="39" t="s">
        <v>6372</v>
      </c>
      <c r="C2484" s="40"/>
      <c r="D2484" s="40"/>
      <c r="E2484" s="31"/>
      <c r="F2484" s="31"/>
      <c r="G2484" s="31"/>
    </row>
    <row r="2485" spans="1:7">
      <c r="A2485" s="38" t="s">
        <v>6373</v>
      </c>
      <c r="B2485" s="39" t="s">
        <v>6374</v>
      </c>
      <c r="C2485" s="40"/>
      <c r="D2485" s="40"/>
      <c r="E2485" s="31"/>
      <c r="F2485" s="31"/>
      <c r="G2485" s="31"/>
    </row>
    <row r="2486" spans="1:7">
      <c r="A2486" s="38" t="s">
        <v>6375</v>
      </c>
      <c r="B2486" s="39" t="s">
        <v>6376</v>
      </c>
      <c r="C2486" s="40"/>
      <c r="D2486" s="40"/>
      <c r="E2486" s="31"/>
      <c r="F2486" s="31"/>
      <c r="G2486" s="31"/>
    </row>
    <row r="2487" spans="1:7">
      <c r="A2487" s="38" t="s">
        <v>6377</v>
      </c>
      <c r="B2487" s="39" t="s">
        <v>6378</v>
      </c>
      <c r="C2487" s="40"/>
      <c r="D2487" s="40"/>
      <c r="E2487" s="31"/>
      <c r="F2487" s="31"/>
      <c r="G2487" s="31"/>
    </row>
    <row r="2488" spans="1:7">
      <c r="A2488" s="38" t="s">
        <v>6379</v>
      </c>
      <c r="B2488" s="39" t="s">
        <v>6380</v>
      </c>
      <c r="C2488" s="40"/>
      <c r="D2488" s="40"/>
      <c r="E2488" s="31"/>
      <c r="F2488" s="31"/>
      <c r="G2488" s="31"/>
    </row>
    <row r="2489" spans="1:7">
      <c r="A2489" s="38" t="s">
        <v>6381</v>
      </c>
      <c r="B2489" s="39" t="s">
        <v>6382</v>
      </c>
      <c r="C2489" s="40"/>
      <c r="D2489" s="40"/>
      <c r="E2489" s="31"/>
      <c r="F2489" s="31"/>
      <c r="G2489" s="31"/>
    </row>
    <row r="2490" spans="1:7">
      <c r="A2490" s="38" t="s">
        <v>6383</v>
      </c>
      <c r="B2490" s="39" t="s">
        <v>6384</v>
      </c>
      <c r="C2490" s="40"/>
      <c r="D2490" s="40"/>
      <c r="E2490" s="31"/>
      <c r="F2490" s="31"/>
      <c r="G2490" s="31"/>
    </row>
    <row r="2491" spans="1:7">
      <c r="A2491" s="38" t="s">
        <v>6385</v>
      </c>
      <c r="B2491" s="39" t="s">
        <v>6386</v>
      </c>
      <c r="C2491" s="40"/>
      <c r="D2491" s="40"/>
      <c r="E2491" s="31"/>
      <c r="F2491" s="31"/>
      <c r="G2491" s="31"/>
    </row>
    <row r="2492" spans="1:7">
      <c r="A2492" s="38" t="s">
        <v>6387</v>
      </c>
      <c r="B2492" s="39" t="s">
        <v>6388</v>
      </c>
      <c r="C2492" s="40"/>
      <c r="D2492" s="40"/>
      <c r="E2492" s="31"/>
      <c r="F2492" s="31"/>
      <c r="G2492" s="31"/>
    </row>
    <row r="2493" spans="1:7">
      <c r="A2493" s="38" t="s">
        <v>6389</v>
      </c>
      <c r="B2493" s="39" t="s">
        <v>6390</v>
      </c>
      <c r="C2493" s="40"/>
      <c r="D2493" s="40"/>
      <c r="E2493" s="31"/>
      <c r="F2493" s="31"/>
      <c r="G2493" s="31"/>
    </row>
    <row r="2494" spans="1:7">
      <c r="A2494" s="38" t="s">
        <v>6391</v>
      </c>
      <c r="B2494" s="39" t="s">
        <v>6392</v>
      </c>
      <c r="C2494" s="40"/>
      <c r="D2494" s="40"/>
      <c r="E2494" s="31"/>
      <c r="F2494" s="31"/>
      <c r="G2494" s="31"/>
    </row>
    <row r="2495" spans="1:7">
      <c r="A2495" s="38" t="s">
        <v>6393</v>
      </c>
      <c r="B2495" s="39" t="s">
        <v>6394</v>
      </c>
      <c r="C2495" s="40"/>
      <c r="D2495" s="40"/>
      <c r="E2495" s="31"/>
      <c r="F2495" s="31"/>
      <c r="G2495" s="31"/>
    </row>
    <row r="2496" spans="1:7">
      <c r="A2496" s="38" t="s">
        <v>6395</v>
      </c>
      <c r="B2496" s="39" t="s">
        <v>6396</v>
      </c>
      <c r="C2496" s="40"/>
      <c r="D2496" s="40"/>
      <c r="E2496" s="31"/>
      <c r="F2496" s="31"/>
      <c r="G2496" s="31"/>
    </row>
    <row r="2497" spans="1:7">
      <c r="A2497" s="38" t="s">
        <v>6397</v>
      </c>
      <c r="B2497" s="39" t="s">
        <v>6398</v>
      </c>
      <c r="C2497" s="40"/>
      <c r="D2497" s="40"/>
      <c r="E2497" s="31"/>
      <c r="F2497" s="31"/>
      <c r="G2497" s="31"/>
    </row>
    <row r="2498" spans="1:7">
      <c r="A2498" s="38" t="s">
        <v>6399</v>
      </c>
      <c r="B2498" s="39" t="s">
        <v>6400</v>
      </c>
      <c r="C2498" s="40"/>
      <c r="D2498" s="40"/>
      <c r="E2498" s="31"/>
      <c r="F2498" s="31"/>
      <c r="G2498" s="31"/>
    </row>
    <row r="2499" spans="1:7">
      <c r="A2499" s="38" t="s">
        <v>6401</v>
      </c>
      <c r="B2499" s="39" t="s">
        <v>6402</v>
      </c>
      <c r="C2499" s="40"/>
      <c r="D2499" s="40"/>
      <c r="E2499" s="31"/>
      <c r="F2499" s="31"/>
      <c r="G2499" s="31"/>
    </row>
    <row r="2500" spans="1:7">
      <c r="A2500" s="38" t="s">
        <v>6403</v>
      </c>
      <c r="B2500" s="39" t="s">
        <v>6404</v>
      </c>
      <c r="C2500" s="40"/>
      <c r="D2500" s="40"/>
      <c r="E2500" s="31"/>
      <c r="F2500" s="31"/>
      <c r="G2500" s="31"/>
    </row>
    <row r="2501" spans="1:7">
      <c r="A2501" s="38" t="s">
        <v>6405</v>
      </c>
      <c r="B2501" s="39" t="s">
        <v>6406</v>
      </c>
      <c r="C2501" s="40"/>
      <c r="D2501" s="40"/>
      <c r="E2501" s="31"/>
      <c r="F2501" s="31"/>
      <c r="G2501" s="31"/>
    </row>
    <row r="2502" spans="1:7">
      <c r="A2502" s="38" t="s">
        <v>6407</v>
      </c>
      <c r="B2502" s="39" t="s">
        <v>6408</v>
      </c>
      <c r="C2502" s="40"/>
      <c r="D2502" s="40"/>
      <c r="E2502" s="31"/>
      <c r="F2502" s="31"/>
      <c r="G2502" s="31"/>
    </row>
    <row r="2503" spans="1:7">
      <c r="A2503" s="38" t="s">
        <v>6409</v>
      </c>
      <c r="B2503" s="39" t="s">
        <v>6410</v>
      </c>
      <c r="C2503" s="40"/>
      <c r="D2503" s="40"/>
      <c r="E2503" s="31"/>
      <c r="F2503" s="31"/>
      <c r="G2503" s="31"/>
    </row>
    <row r="2504" spans="1:7">
      <c r="A2504" s="38" t="s">
        <v>6411</v>
      </c>
      <c r="B2504" s="39" t="s">
        <v>6412</v>
      </c>
      <c r="C2504" s="40"/>
      <c r="D2504" s="40"/>
      <c r="E2504" s="31"/>
      <c r="F2504" s="31"/>
      <c r="G2504" s="31"/>
    </row>
    <row r="2505" spans="1:7">
      <c r="A2505" s="38" t="s">
        <v>6413</v>
      </c>
      <c r="B2505" s="39" t="s">
        <v>6414</v>
      </c>
      <c r="C2505" s="40"/>
      <c r="D2505" s="40"/>
      <c r="E2505" s="31"/>
      <c r="F2505" s="31"/>
      <c r="G2505" s="31"/>
    </row>
    <row r="2506" spans="1:7">
      <c r="A2506" s="38" t="s">
        <v>6415</v>
      </c>
      <c r="B2506" s="39" t="s">
        <v>6416</v>
      </c>
      <c r="C2506" s="40"/>
      <c r="D2506" s="40"/>
      <c r="E2506" s="31"/>
      <c r="F2506" s="31"/>
      <c r="G2506" s="31"/>
    </row>
    <row r="2507" spans="1:7">
      <c r="A2507" s="38" t="s">
        <v>6417</v>
      </c>
      <c r="B2507" s="39" t="s">
        <v>6418</v>
      </c>
      <c r="C2507" s="40"/>
      <c r="D2507" s="40"/>
      <c r="E2507" s="31"/>
      <c r="F2507" s="31"/>
      <c r="G2507" s="31"/>
    </row>
    <row r="2508" spans="1:7">
      <c r="A2508" s="38" t="s">
        <v>6419</v>
      </c>
      <c r="B2508" s="39" t="s">
        <v>6420</v>
      </c>
      <c r="C2508" s="40"/>
      <c r="D2508" s="40"/>
      <c r="E2508" s="31"/>
      <c r="F2508" s="31"/>
      <c r="G2508" s="31"/>
    </row>
    <row r="2509" spans="1:7">
      <c r="A2509" s="38" t="s">
        <v>6421</v>
      </c>
      <c r="B2509" s="39" t="s">
        <v>6422</v>
      </c>
      <c r="C2509" s="40"/>
      <c r="D2509" s="40"/>
      <c r="E2509" s="31"/>
      <c r="F2509" s="31"/>
      <c r="G2509" s="31"/>
    </row>
    <row r="2510" spans="1:7">
      <c r="A2510" s="38" t="s">
        <v>6423</v>
      </c>
      <c r="B2510" s="39" t="s">
        <v>6424</v>
      </c>
      <c r="C2510" s="40"/>
      <c r="D2510" s="40"/>
      <c r="E2510" s="31"/>
      <c r="F2510" s="31"/>
      <c r="G2510" s="31"/>
    </row>
    <row r="2511" spans="1:7">
      <c r="A2511" s="38" t="s">
        <v>6425</v>
      </c>
      <c r="B2511" s="39" t="s">
        <v>6426</v>
      </c>
      <c r="C2511" s="40"/>
      <c r="D2511" s="40"/>
      <c r="E2511" s="31"/>
      <c r="F2511" s="31"/>
      <c r="G2511" s="31"/>
    </row>
    <row r="2512" spans="1:7">
      <c r="A2512" s="38" t="s">
        <v>6427</v>
      </c>
      <c r="B2512" s="39" t="s">
        <v>6428</v>
      </c>
      <c r="C2512" s="40"/>
      <c r="D2512" s="40"/>
      <c r="E2512" s="31"/>
      <c r="F2512" s="31"/>
      <c r="G2512" s="31"/>
    </row>
    <row r="2513" spans="1:7">
      <c r="A2513" s="38" t="s">
        <v>6429</v>
      </c>
      <c r="B2513" s="39" t="s">
        <v>6430</v>
      </c>
      <c r="C2513" s="40"/>
      <c r="D2513" s="40"/>
      <c r="E2513" s="31"/>
      <c r="F2513" s="31"/>
      <c r="G2513" s="31"/>
    </row>
    <row r="2514" spans="1:7">
      <c r="A2514" s="38" t="s">
        <v>6431</v>
      </c>
      <c r="B2514" s="39" t="s">
        <v>6432</v>
      </c>
      <c r="C2514" s="40"/>
      <c r="D2514" s="40"/>
      <c r="E2514" s="31"/>
      <c r="F2514" s="31"/>
      <c r="G2514" s="31"/>
    </row>
    <row r="2515" spans="1:7">
      <c r="A2515" s="38" t="s">
        <v>6433</v>
      </c>
      <c r="B2515" s="39" t="s">
        <v>6434</v>
      </c>
      <c r="C2515" s="40"/>
      <c r="D2515" s="40"/>
      <c r="E2515" s="31"/>
      <c r="F2515" s="31"/>
      <c r="G2515" s="31"/>
    </row>
    <row r="2516" spans="1:7">
      <c r="A2516" s="38" t="s">
        <v>6435</v>
      </c>
      <c r="B2516" s="39" t="s">
        <v>6436</v>
      </c>
      <c r="C2516" s="40"/>
      <c r="D2516" s="40"/>
      <c r="E2516" s="31"/>
      <c r="F2516" s="31"/>
      <c r="G2516" s="31"/>
    </row>
    <row r="2517" spans="1:7">
      <c r="A2517" s="38" t="s">
        <v>6437</v>
      </c>
      <c r="B2517" s="39" t="s">
        <v>6438</v>
      </c>
      <c r="C2517" s="40"/>
      <c r="D2517" s="40"/>
      <c r="E2517" s="31"/>
      <c r="F2517" s="31"/>
      <c r="G2517" s="31"/>
    </row>
    <row r="2518" spans="1:7">
      <c r="A2518" s="38" t="s">
        <v>6439</v>
      </c>
      <c r="B2518" s="39" t="s">
        <v>6440</v>
      </c>
      <c r="C2518" s="40"/>
      <c r="D2518" s="40"/>
      <c r="E2518" s="31"/>
      <c r="F2518" s="31"/>
      <c r="G2518" s="31"/>
    </row>
    <row r="2519" spans="1:7">
      <c r="A2519" s="38" t="s">
        <v>6441</v>
      </c>
      <c r="B2519" s="39" t="s">
        <v>6442</v>
      </c>
      <c r="C2519" s="40"/>
      <c r="D2519" s="40"/>
      <c r="E2519" s="31"/>
      <c r="F2519" s="31"/>
      <c r="G2519" s="31"/>
    </row>
    <row r="2520" spans="1:7">
      <c r="A2520" s="38" t="s">
        <v>6443</v>
      </c>
      <c r="B2520" s="39" t="s">
        <v>6444</v>
      </c>
      <c r="C2520" s="40"/>
      <c r="D2520" s="40"/>
      <c r="E2520" s="31"/>
      <c r="F2520" s="31"/>
      <c r="G2520" s="31"/>
    </row>
    <row r="2521" spans="1:7">
      <c r="A2521" s="38" t="s">
        <v>6445</v>
      </c>
      <c r="B2521" s="39" t="s">
        <v>6446</v>
      </c>
      <c r="C2521" s="40"/>
      <c r="D2521" s="40"/>
      <c r="E2521" s="31"/>
      <c r="F2521" s="31"/>
      <c r="G2521" s="31"/>
    </row>
    <row r="2522" spans="1:7">
      <c r="A2522" s="38" t="s">
        <v>6447</v>
      </c>
      <c r="B2522" s="39" t="s">
        <v>6448</v>
      </c>
      <c r="C2522" s="40"/>
      <c r="D2522" s="40"/>
      <c r="E2522" s="31"/>
      <c r="F2522" s="31"/>
      <c r="G2522" s="31"/>
    </row>
    <row r="2523" spans="1:7">
      <c r="A2523" s="38" t="s">
        <v>6449</v>
      </c>
      <c r="B2523" s="39" t="s">
        <v>6450</v>
      </c>
      <c r="C2523" s="40" t="s">
        <v>6451</v>
      </c>
      <c r="D2523" s="40" t="s">
        <v>6452</v>
      </c>
      <c r="E2523" s="31"/>
      <c r="F2523" s="31"/>
      <c r="G2523" s="31"/>
    </row>
    <row r="2524" spans="1:7">
      <c r="A2524" s="38" t="s">
        <v>6453</v>
      </c>
      <c r="B2524" s="39" t="s">
        <v>6454</v>
      </c>
      <c r="C2524" s="40"/>
      <c r="D2524" s="40"/>
      <c r="E2524" s="31"/>
      <c r="F2524" s="31"/>
      <c r="G2524" s="31"/>
    </row>
    <row r="2525" spans="1:7">
      <c r="A2525" s="38" t="s">
        <v>1528</v>
      </c>
      <c r="B2525" s="39" t="s">
        <v>6455</v>
      </c>
      <c r="C2525" s="40" t="s">
        <v>717</v>
      </c>
      <c r="D2525" s="40" t="s">
        <v>6456</v>
      </c>
      <c r="E2525" s="31"/>
      <c r="F2525" s="31"/>
      <c r="G2525" s="31"/>
    </row>
    <row r="2526" spans="1:7">
      <c r="A2526" s="38" t="s">
        <v>6457</v>
      </c>
      <c r="B2526" s="39" t="s">
        <v>6458</v>
      </c>
      <c r="C2526" s="40"/>
      <c r="D2526" s="40"/>
      <c r="E2526" s="31"/>
      <c r="F2526" s="31"/>
      <c r="G2526" s="31"/>
    </row>
    <row r="2527" spans="1:7">
      <c r="A2527" s="38" t="s">
        <v>6459</v>
      </c>
      <c r="B2527" s="39" t="s">
        <v>6460</v>
      </c>
      <c r="C2527" s="40"/>
      <c r="D2527" s="40"/>
      <c r="E2527" s="31"/>
      <c r="F2527" s="31"/>
      <c r="G2527" s="31"/>
    </row>
    <row r="2528" spans="1:7">
      <c r="A2528" s="38" t="s">
        <v>6461</v>
      </c>
      <c r="B2528" s="39" t="s">
        <v>6462</v>
      </c>
      <c r="C2528" s="40"/>
      <c r="D2528" s="40"/>
      <c r="E2528" s="31"/>
      <c r="F2528" s="31"/>
      <c r="G2528" s="31"/>
    </row>
    <row r="2529" spans="1:7">
      <c r="A2529" s="38" t="s">
        <v>6463</v>
      </c>
      <c r="B2529" s="39" t="s">
        <v>6464</v>
      </c>
      <c r="C2529" s="40"/>
      <c r="D2529" s="40"/>
      <c r="E2529" s="31"/>
      <c r="F2529" s="31"/>
      <c r="G2529" s="31"/>
    </row>
    <row r="2530" spans="1:7">
      <c r="A2530" s="38" t="s">
        <v>6465</v>
      </c>
      <c r="B2530" s="39" t="s">
        <v>6466</v>
      </c>
      <c r="C2530" s="40"/>
      <c r="D2530" s="40"/>
      <c r="E2530" s="31"/>
      <c r="F2530" s="31"/>
      <c r="G2530" s="31"/>
    </row>
    <row r="2531" spans="1:7">
      <c r="A2531" s="38" t="s">
        <v>6467</v>
      </c>
      <c r="B2531" s="39" t="s">
        <v>6468</v>
      </c>
      <c r="C2531" s="40"/>
      <c r="D2531" s="40"/>
      <c r="E2531" s="31"/>
      <c r="F2531" s="31"/>
      <c r="G2531" s="31"/>
    </row>
    <row r="2532" spans="1:7">
      <c r="A2532" s="38" t="s">
        <v>6469</v>
      </c>
      <c r="B2532" s="39" t="s">
        <v>6470</v>
      </c>
      <c r="C2532" s="40"/>
      <c r="D2532" s="40"/>
      <c r="E2532" s="31"/>
      <c r="F2532" s="31"/>
      <c r="G2532" s="31"/>
    </row>
    <row r="2533" spans="1:7">
      <c r="A2533" s="38" t="s">
        <v>6471</v>
      </c>
      <c r="B2533" s="39" t="s">
        <v>6472</v>
      </c>
      <c r="C2533" s="40"/>
      <c r="D2533" s="40"/>
      <c r="E2533" s="31"/>
      <c r="F2533" s="31"/>
      <c r="G2533" s="31"/>
    </row>
    <row r="2534" spans="1:7">
      <c r="A2534" s="38" t="s">
        <v>6473</v>
      </c>
      <c r="B2534" s="39" t="s">
        <v>6474</v>
      </c>
      <c r="C2534" s="40"/>
      <c r="D2534" s="40"/>
      <c r="E2534" s="31"/>
      <c r="F2534" s="31"/>
      <c r="G2534" s="31"/>
    </row>
    <row r="2535" spans="1:7">
      <c r="A2535" s="38" t="s">
        <v>6475</v>
      </c>
      <c r="B2535" s="39" t="s">
        <v>6476</v>
      </c>
      <c r="C2535" s="40"/>
      <c r="D2535" s="40"/>
      <c r="E2535" s="31"/>
      <c r="F2535" s="31"/>
      <c r="G2535" s="31"/>
    </row>
    <row r="2536" spans="1:7">
      <c r="A2536" s="38" t="s">
        <v>6477</v>
      </c>
      <c r="B2536" s="39" t="s">
        <v>6478</v>
      </c>
      <c r="C2536" s="40"/>
      <c r="D2536" s="40"/>
      <c r="E2536" s="31"/>
      <c r="F2536" s="31"/>
      <c r="G2536" s="31"/>
    </row>
    <row r="2537" spans="1:7">
      <c r="A2537" s="38" t="s">
        <v>6479</v>
      </c>
      <c r="B2537" s="39" t="s">
        <v>6480</v>
      </c>
      <c r="C2537" s="40"/>
      <c r="D2537" s="40"/>
      <c r="E2537" s="31"/>
      <c r="F2537" s="31"/>
      <c r="G2537" s="31"/>
    </row>
    <row r="2538" spans="1:7">
      <c r="A2538" s="38" t="s">
        <v>6481</v>
      </c>
      <c r="B2538" s="39" t="s">
        <v>6482</v>
      </c>
      <c r="C2538" s="40"/>
      <c r="D2538" s="40"/>
      <c r="E2538" s="31"/>
      <c r="F2538" s="31"/>
      <c r="G2538" s="31"/>
    </row>
    <row r="2539" spans="1:7">
      <c r="A2539" s="38" t="s">
        <v>6483</v>
      </c>
      <c r="B2539" s="39" t="s">
        <v>6484</v>
      </c>
      <c r="C2539" s="40"/>
      <c r="D2539" s="40"/>
      <c r="E2539" s="31"/>
      <c r="F2539" s="31"/>
      <c r="G2539" s="31"/>
    </row>
    <row r="2540" spans="1:7">
      <c r="A2540" s="38" t="s">
        <v>6485</v>
      </c>
      <c r="B2540" s="39" t="s">
        <v>6486</v>
      </c>
      <c r="C2540" s="40"/>
      <c r="D2540" s="40"/>
      <c r="E2540" s="31"/>
      <c r="F2540" s="31"/>
      <c r="G2540" s="31"/>
    </row>
    <row r="2541" spans="1:7">
      <c r="A2541" s="38" t="s">
        <v>6487</v>
      </c>
      <c r="B2541" s="39" t="s">
        <v>6488</v>
      </c>
      <c r="C2541" s="40"/>
      <c r="D2541" s="40"/>
      <c r="E2541" s="31"/>
      <c r="F2541" s="31"/>
      <c r="G2541" s="31"/>
    </row>
    <row r="2542" spans="1:7">
      <c r="A2542" s="38" t="s">
        <v>6489</v>
      </c>
      <c r="B2542" s="39" t="s">
        <v>6490</v>
      </c>
      <c r="C2542" s="40"/>
      <c r="D2542" s="40"/>
      <c r="E2542" s="31"/>
      <c r="F2542" s="31"/>
      <c r="G2542" s="31"/>
    </row>
    <row r="2543" spans="1:7">
      <c r="A2543" s="38" t="s">
        <v>6491</v>
      </c>
      <c r="B2543" s="39" t="s">
        <v>6492</v>
      </c>
      <c r="C2543" s="40"/>
      <c r="D2543" s="40"/>
      <c r="E2543" s="31"/>
      <c r="F2543" s="31"/>
      <c r="G2543" s="31"/>
    </row>
    <row r="2544" spans="1:7">
      <c r="A2544" s="38" t="s">
        <v>806</v>
      </c>
      <c r="B2544" s="39" t="s">
        <v>6493</v>
      </c>
      <c r="C2544" s="40" t="s">
        <v>3947</v>
      </c>
      <c r="D2544" s="40" t="s">
        <v>6494</v>
      </c>
      <c r="E2544" s="31"/>
      <c r="F2544" s="31"/>
      <c r="G2544" s="31"/>
    </row>
    <row r="2545" spans="1:7">
      <c r="A2545" s="38" t="s">
        <v>6495</v>
      </c>
      <c r="B2545" s="39" t="s">
        <v>6496</v>
      </c>
      <c r="C2545" s="40"/>
      <c r="D2545" s="40"/>
      <c r="E2545" s="31"/>
      <c r="F2545" s="31"/>
      <c r="G2545" s="31"/>
    </row>
    <row r="2546" spans="1:7">
      <c r="A2546" s="38" t="s">
        <v>6497</v>
      </c>
      <c r="B2546" s="39" t="s">
        <v>6498</v>
      </c>
      <c r="C2546" s="40"/>
      <c r="D2546" s="40"/>
      <c r="E2546" s="31"/>
      <c r="F2546" s="31"/>
      <c r="G2546" s="31"/>
    </row>
    <row r="2547" spans="1:7">
      <c r="A2547" s="38" t="s">
        <v>6499</v>
      </c>
      <c r="B2547" s="39" t="s">
        <v>6500</v>
      </c>
      <c r="C2547" s="40"/>
      <c r="D2547" s="40"/>
      <c r="E2547" s="31"/>
      <c r="F2547" s="31"/>
      <c r="G2547" s="31"/>
    </row>
    <row r="2548" spans="1:7">
      <c r="A2548" s="38" t="s">
        <v>6501</v>
      </c>
      <c r="B2548" s="39" t="s">
        <v>6502</v>
      </c>
      <c r="C2548" s="40"/>
      <c r="D2548" s="40"/>
      <c r="E2548" s="31"/>
      <c r="F2548" s="31"/>
      <c r="G2548" s="31"/>
    </row>
    <row r="2549" spans="1:7">
      <c r="A2549" s="38" t="s">
        <v>6503</v>
      </c>
      <c r="B2549" s="39" t="s">
        <v>6504</v>
      </c>
      <c r="C2549" s="40"/>
      <c r="D2549" s="40"/>
      <c r="E2549" s="31"/>
      <c r="F2549" s="31"/>
      <c r="G2549" s="31"/>
    </row>
    <row r="2550" spans="1:7">
      <c r="A2550" s="38" t="s">
        <v>6505</v>
      </c>
      <c r="B2550" s="39" t="s">
        <v>6506</v>
      </c>
      <c r="C2550" s="40"/>
      <c r="D2550" s="40"/>
      <c r="E2550" s="31"/>
      <c r="F2550" s="31"/>
      <c r="G2550" s="31"/>
    </row>
    <row r="2551" spans="1:7">
      <c r="A2551" s="38" t="s">
        <v>6507</v>
      </c>
      <c r="B2551" s="39" t="s">
        <v>6508</v>
      </c>
      <c r="C2551" s="40"/>
      <c r="D2551" s="40"/>
      <c r="E2551" s="31"/>
      <c r="F2551" s="31"/>
      <c r="G2551" s="31"/>
    </row>
    <row r="2552" spans="1:7">
      <c r="A2552" s="38" t="s">
        <v>6509</v>
      </c>
      <c r="B2552" s="39" t="s">
        <v>6510</v>
      </c>
      <c r="C2552" s="40"/>
      <c r="D2552" s="40"/>
      <c r="E2552" s="31"/>
      <c r="F2552" s="31"/>
      <c r="G2552" s="31"/>
    </row>
    <row r="2553" spans="1:7">
      <c r="A2553" s="38" t="s">
        <v>6511</v>
      </c>
      <c r="B2553" s="39" t="s">
        <v>6512</v>
      </c>
      <c r="C2553" s="40"/>
      <c r="D2553" s="40"/>
      <c r="E2553" s="31"/>
      <c r="F2553" s="31"/>
      <c r="G2553" s="31"/>
    </row>
    <row r="2554" spans="1:7">
      <c r="A2554" s="38" t="s">
        <v>6513</v>
      </c>
      <c r="B2554" s="39" t="s">
        <v>6514</v>
      </c>
      <c r="C2554" s="40"/>
      <c r="D2554" s="40"/>
      <c r="E2554" s="31"/>
      <c r="F2554" s="31"/>
      <c r="G2554" s="31"/>
    </row>
    <row r="2555" spans="1:7">
      <c r="A2555" s="38" t="s">
        <v>6515</v>
      </c>
      <c r="B2555" s="39" t="s">
        <v>6516</v>
      </c>
      <c r="C2555" s="40"/>
      <c r="D2555" s="40"/>
      <c r="E2555" s="31"/>
      <c r="F2555" s="31"/>
      <c r="G2555" s="31"/>
    </row>
    <row r="2556" spans="1:7">
      <c r="A2556" s="38" t="s">
        <v>6517</v>
      </c>
      <c r="B2556" s="39" t="s">
        <v>6518</v>
      </c>
      <c r="C2556" s="40"/>
      <c r="D2556" s="40"/>
      <c r="E2556" s="31"/>
      <c r="F2556" s="31"/>
      <c r="G2556" s="31"/>
    </row>
    <row r="2557" spans="1:7">
      <c r="A2557" s="38" t="s">
        <v>6519</v>
      </c>
      <c r="B2557" s="39" t="s">
        <v>6520</v>
      </c>
      <c r="C2557" s="40"/>
      <c r="D2557" s="40"/>
      <c r="E2557" s="31"/>
      <c r="F2557" s="31"/>
      <c r="G2557" s="31"/>
    </row>
    <row r="2558" spans="1:7">
      <c r="A2558" s="38" t="s">
        <v>6521</v>
      </c>
      <c r="B2558" s="39" t="s">
        <v>6522</v>
      </c>
      <c r="C2558" s="40"/>
      <c r="D2558" s="40"/>
      <c r="E2558" s="31"/>
      <c r="F2558" s="31"/>
      <c r="G2558" s="31"/>
    </row>
    <row r="2559" spans="1:7">
      <c r="A2559" s="38" t="s">
        <v>6523</v>
      </c>
      <c r="B2559" s="39" t="s">
        <v>6524</v>
      </c>
      <c r="C2559" s="40"/>
      <c r="D2559" s="40"/>
      <c r="E2559" s="31"/>
      <c r="F2559" s="31"/>
      <c r="G2559" s="31"/>
    </row>
    <row r="2560" spans="1:7">
      <c r="A2560" s="38" t="s">
        <v>6525</v>
      </c>
      <c r="B2560" s="39" t="s">
        <v>6526</v>
      </c>
      <c r="C2560" s="40"/>
      <c r="D2560" s="40"/>
      <c r="E2560" s="31"/>
      <c r="F2560" s="31"/>
      <c r="G2560" s="31"/>
    </row>
    <row r="2561" spans="1:7">
      <c r="A2561" s="38" t="s">
        <v>6527</v>
      </c>
      <c r="B2561" s="39" t="s">
        <v>6528</v>
      </c>
      <c r="C2561" s="40"/>
      <c r="D2561" s="40"/>
      <c r="E2561" s="31"/>
      <c r="F2561" s="31"/>
      <c r="G2561" s="31"/>
    </row>
    <row r="2562" spans="1:7">
      <c r="A2562" s="38" t="s">
        <v>6529</v>
      </c>
      <c r="B2562" s="39" t="s">
        <v>6530</v>
      </c>
      <c r="C2562" s="40"/>
      <c r="D2562" s="40"/>
      <c r="E2562" s="31"/>
      <c r="F2562" s="31"/>
      <c r="G2562" s="31"/>
    </row>
    <row r="2563" spans="1:7">
      <c r="A2563" s="38" t="s">
        <v>6531</v>
      </c>
      <c r="B2563" s="39" t="s">
        <v>6532</v>
      </c>
      <c r="C2563" s="40"/>
      <c r="D2563" s="40"/>
      <c r="E2563" s="31"/>
      <c r="F2563" s="31"/>
      <c r="G2563" s="31"/>
    </row>
    <row r="2564" spans="1:7">
      <c r="A2564" s="38" t="s">
        <v>6533</v>
      </c>
      <c r="B2564" s="39" t="s">
        <v>6534</v>
      </c>
      <c r="C2564" s="40"/>
      <c r="D2564" s="40"/>
      <c r="E2564" s="31"/>
      <c r="F2564" s="31"/>
      <c r="G2564" s="31"/>
    </row>
    <row r="2565" spans="1:7">
      <c r="A2565" s="38" t="s">
        <v>6535</v>
      </c>
      <c r="B2565" s="39" t="s">
        <v>6536</v>
      </c>
      <c r="C2565" s="40"/>
      <c r="D2565" s="40"/>
      <c r="E2565" s="31"/>
      <c r="F2565" s="31"/>
      <c r="G2565" s="31"/>
    </row>
    <row r="2566" spans="1:7">
      <c r="A2566" s="38" t="s">
        <v>6537</v>
      </c>
      <c r="B2566" s="39" t="s">
        <v>6538</v>
      </c>
      <c r="C2566" s="40"/>
      <c r="D2566" s="40"/>
      <c r="E2566" s="31"/>
      <c r="F2566" s="31"/>
      <c r="G2566" s="31"/>
    </row>
    <row r="2567" spans="1:7">
      <c r="A2567" s="38" t="s">
        <v>6539</v>
      </c>
      <c r="B2567" s="39" t="s">
        <v>6540</v>
      </c>
      <c r="C2567" s="40"/>
      <c r="D2567" s="40"/>
      <c r="E2567" s="31"/>
      <c r="F2567" s="31"/>
      <c r="G2567" s="31"/>
    </row>
    <row r="2568" spans="1:7">
      <c r="A2568" s="38" t="s">
        <v>6541</v>
      </c>
      <c r="B2568" s="39" t="s">
        <v>6542</v>
      </c>
      <c r="C2568" s="40"/>
      <c r="D2568" s="40"/>
      <c r="E2568" s="31"/>
      <c r="F2568" s="31"/>
      <c r="G2568" s="31"/>
    </row>
    <row r="2569" spans="1:7">
      <c r="A2569" s="38" t="s">
        <v>6543</v>
      </c>
      <c r="B2569" s="39" t="s">
        <v>6544</v>
      </c>
      <c r="C2569" s="40"/>
      <c r="D2569" s="40"/>
      <c r="E2569" s="31"/>
      <c r="F2569" s="31"/>
      <c r="G2569" s="31"/>
    </row>
    <row r="2570" spans="1:7">
      <c r="A2570" s="38" t="s">
        <v>6545</v>
      </c>
      <c r="B2570" s="39" t="s">
        <v>6546</v>
      </c>
      <c r="C2570" s="40"/>
      <c r="D2570" s="40"/>
      <c r="E2570" s="31"/>
      <c r="F2570" s="31"/>
      <c r="G2570" s="31"/>
    </row>
    <row r="2571" spans="1:7">
      <c r="A2571" s="38" t="s">
        <v>6547</v>
      </c>
      <c r="B2571" s="39" t="s">
        <v>6548</v>
      </c>
      <c r="C2571" s="40"/>
      <c r="D2571" s="40"/>
      <c r="E2571" s="31"/>
      <c r="F2571" s="31"/>
      <c r="G2571" s="31"/>
    </row>
    <row r="2572" spans="1:7">
      <c r="A2572" s="38" t="s">
        <v>6549</v>
      </c>
      <c r="B2572" s="39" t="s">
        <v>6550</v>
      </c>
      <c r="C2572" s="40"/>
      <c r="D2572" s="40"/>
      <c r="E2572" s="31"/>
      <c r="F2572" s="31"/>
      <c r="G2572" s="31"/>
    </row>
    <row r="2573" spans="1:7">
      <c r="A2573" s="38" t="s">
        <v>6551</v>
      </c>
      <c r="B2573" s="39" t="s">
        <v>6552</v>
      </c>
      <c r="C2573" s="40"/>
      <c r="D2573" s="40"/>
      <c r="E2573" s="31"/>
      <c r="F2573" s="31"/>
      <c r="G2573" s="31"/>
    </row>
    <row r="2574" spans="1:7">
      <c r="A2574" s="38" t="s">
        <v>6553</v>
      </c>
      <c r="B2574" s="39" t="s">
        <v>6554</v>
      </c>
      <c r="C2574" s="40"/>
      <c r="D2574" s="40"/>
      <c r="E2574" s="31"/>
      <c r="F2574" s="31"/>
      <c r="G2574" s="31"/>
    </row>
    <row r="2575" spans="1:7">
      <c r="A2575" s="38" t="s">
        <v>6555</v>
      </c>
      <c r="B2575" s="39" t="s">
        <v>6556</v>
      </c>
      <c r="C2575" s="40"/>
      <c r="D2575" s="40"/>
      <c r="E2575" s="31"/>
      <c r="F2575" s="31"/>
      <c r="G2575" s="31"/>
    </row>
    <row r="2576" spans="1:7">
      <c r="A2576" s="38" t="s">
        <v>6557</v>
      </c>
      <c r="B2576" s="39" t="s">
        <v>6558</v>
      </c>
      <c r="C2576" s="40"/>
      <c r="D2576" s="40"/>
      <c r="E2576" s="31"/>
      <c r="F2576" s="31"/>
      <c r="G2576" s="31"/>
    </row>
    <row r="2577" spans="1:7">
      <c r="A2577" s="38" t="s">
        <v>6559</v>
      </c>
      <c r="B2577" s="39" t="s">
        <v>6560</v>
      </c>
      <c r="C2577" s="40"/>
      <c r="D2577" s="40"/>
      <c r="E2577" s="31"/>
      <c r="F2577" s="31"/>
      <c r="G2577" s="31"/>
    </row>
    <row r="2578" spans="1:7">
      <c r="A2578" s="38" t="s">
        <v>6561</v>
      </c>
      <c r="B2578" s="39" t="s">
        <v>6562</v>
      </c>
      <c r="C2578" s="40"/>
      <c r="D2578" s="40"/>
      <c r="E2578" s="31"/>
      <c r="F2578" s="31"/>
      <c r="G2578" s="31"/>
    </row>
    <row r="2579" spans="1:7">
      <c r="A2579" s="38" t="s">
        <v>6563</v>
      </c>
      <c r="B2579" s="39" t="s">
        <v>6564</v>
      </c>
      <c r="C2579" s="40"/>
      <c r="D2579" s="40"/>
      <c r="E2579" s="31"/>
      <c r="F2579" s="31"/>
      <c r="G2579" s="31"/>
    </row>
    <row r="2580" spans="1:7">
      <c r="A2580" s="38" t="s">
        <v>6565</v>
      </c>
      <c r="B2580" s="39" t="s">
        <v>6566</v>
      </c>
      <c r="C2580" s="40"/>
      <c r="D2580" s="40"/>
      <c r="E2580" s="31"/>
      <c r="F2580" s="31"/>
      <c r="G2580" s="31"/>
    </row>
    <row r="2581" spans="1:7">
      <c r="A2581" s="38" t="s">
        <v>6567</v>
      </c>
      <c r="B2581" s="39" t="s">
        <v>6568</v>
      </c>
      <c r="C2581" s="40"/>
      <c r="D2581" s="40"/>
      <c r="E2581" s="31"/>
      <c r="F2581" s="31"/>
      <c r="G2581" s="31"/>
    </row>
    <row r="2582" spans="1:7">
      <c r="A2582" s="38" t="s">
        <v>6569</v>
      </c>
      <c r="B2582" s="39" t="s">
        <v>6570</v>
      </c>
      <c r="C2582" s="40"/>
      <c r="D2582" s="40"/>
      <c r="E2582" s="31"/>
      <c r="F2582" s="31"/>
      <c r="G2582" s="31"/>
    </row>
    <row r="2583" spans="1:7">
      <c r="A2583" s="38" t="s">
        <v>6571</v>
      </c>
      <c r="B2583" s="39" t="s">
        <v>6572</v>
      </c>
      <c r="C2583" s="40"/>
      <c r="D2583" s="40"/>
      <c r="E2583" s="31"/>
      <c r="F2583" s="31"/>
      <c r="G2583" s="31"/>
    </row>
    <row r="2584" spans="1:7">
      <c r="A2584" s="38" t="s">
        <v>6573</v>
      </c>
      <c r="B2584" s="39" t="s">
        <v>6574</v>
      </c>
      <c r="C2584" s="40"/>
      <c r="D2584" s="40"/>
      <c r="E2584" s="31"/>
      <c r="F2584" s="31"/>
      <c r="G2584" s="31"/>
    </row>
    <row r="2585" spans="1:7">
      <c r="A2585" s="38" t="s">
        <v>6575</v>
      </c>
      <c r="B2585" s="39" t="s">
        <v>6576</v>
      </c>
      <c r="C2585" s="40"/>
      <c r="D2585" s="40" t="s">
        <v>6577</v>
      </c>
      <c r="E2585" s="31"/>
      <c r="F2585" s="31"/>
      <c r="G2585" s="31"/>
    </row>
    <row r="2586" spans="1:7">
      <c r="A2586" s="38" t="s">
        <v>6578</v>
      </c>
      <c r="B2586" s="39" t="s">
        <v>6579</v>
      </c>
      <c r="C2586" s="40"/>
      <c r="D2586" s="40"/>
      <c r="E2586" s="31"/>
      <c r="F2586" s="31"/>
      <c r="G2586" s="31"/>
    </row>
    <row r="2587" spans="1:7">
      <c r="A2587" s="38" t="s">
        <v>6580</v>
      </c>
      <c r="B2587" s="39" t="s">
        <v>6581</v>
      </c>
      <c r="C2587" s="40"/>
      <c r="D2587" s="40"/>
      <c r="E2587" s="31"/>
      <c r="F2587" s="31"/>
      <c r="G2587" s="31"/>
    </row>
    <row r="2588" spans="1:7">
      <c r="A2588" s="38" t="s">
        <v>6582</v>
      </c>
      <c r="B2588" s="39" t="s">
        <v>6583</v>
      </c>
      <c r="C2588" s="40"/>
      <c r="D2588" s="40"/>
      <c r="E2588" s="31"/>
      <c r="F2588" s="31"/>
      <c r="G2588" s="31"/>
    </row>
    <row r="2589" spans="1:7">
      <c r="A2589" s="38" t="s">
        <v>6584</v>
      </c>
      <c r="B2589" s="39" t="s">
        <v>6585</v>
      </c>
      <c r="C2589" s="40"/>
      <c r="D2589" s="40"/>
      <c r="E2589" s="31"/>
      <c r="F2589" s="31"/>
      <c r="G2589" s="31"/>
    </row>
    <row r="2590" spans="1:7">
      <c r="A2590" s="38" t="s">
        <v>6586</v>
      </c>
      <c r="B2590" s="39" t="s">
        <v>6587</v>
      </c>
      <c r="C2590" s="40"/>
      <c r="D2590" s="40"/>
      <c r="E2590" s="31"/>
      <c r="F2590" s="31"/>
      <c r="G2590" s="31"/>
    </row>
    <row r="2591" spans="1:7">
      <c r="A2591" s="38" t="s">
        <v>6588</v>
      </c>
      <c r="B2591" s="39" t="s">
        <v>6589</v>
      </c>
      <c r="C2591" s="40"/>
      <c r="D2591" s="40"/>
      <c r="E2591" s="31"/>
      <c r="F2591" s="31"/>
      <c r="G2591" s="31"/>
    </row>
    <row r="2592" spans="1:7">
      <c r="A2592" s="38" t="s">
        <v>6590</v>
      </c>
      <c r="B2592" s="39" t="s">
        <v>6591</v>
      </c>
      <c r="C2592" s="40"/>
      <c r="D2592" s="40"/>
      <c r="E2592" s="31"/>
      <c r="F2592" s="31"/>
      <c r="G2592" s="31"/>
    </row>
    <row r="2593" spans="1:7">
      <c r="A2593" s="38" t="s">
        <v>6592</v>
      </c>
      <c r="B2593" s="39" t="s">
        <v>6593</v>
      </c>
      <c r="C2593" s="40"/>
      <c r="D2593" s="40"/>
      <c r="E2593" s="31"/>
      <c r="F2593" s="31"/>
      <c r="G2593" s="31"/>
    </row>
    <row r="2594" spans="1:7">
      <c r="A2594" s="38" t="s">
        <v>6594</v>
      </c>
      <c r="B2594" s="39" t="s">
        <v>6595</v>
      </c>
      <c r="C2594" s="40"/>
      <c r="D2594" s="40"/>
      <c r="E2594" s="31"/>
      <c r="F2594" s="31"/>
      <c r="G2594" s="31"/>
    </row>
    <row r="2595" spans="1:7">
      <c r="A2595" s="38" t="s">
        <v>6596</v>
      </c>
      <c r="B2595" s="39" t="s">
        <v>6597</v>
      </c>
      <c r="C2595" s="40"/>
      <c r="D2595" s="40"/>
      <c r="E2595" s="31"/>
      <c r="F2595" s="31"/>
      <c r="G2595" s="31"/>
    </row>
    <row r="2596" spans="1:7">
      <c r="A2596" s="38" t="s">
        <v>6598</v>
      </c>
      <c r="B2596" s="39" t="s">
        <v>6599</v>
      </c>
      <c r="C2596" s="40"/>
      <c r="D2596" s="40"/>
      <c r="E2596" s="31"/>
      <c r="F2596" s="31"/>
      <c r="G2596" s="31"/>
    </row>
    <row r="2597" spans="1:7">
      <c r="A2597" s="38" t="s">
        <v>6600</v>
      </c>
      <c r="B2597" s="39" t="s">
        <v>6601</v>
      </c>
      <c r="C2597" s="40"/>
      <c r="D2597" s="40"/>
      <c r="E2597" s="31"/>
      <c r="F2597" s="31"/>
      <c r="G2597" s="31"/>
    </row>
    <row r="2598" spans="1:7">
      <c r="A2598" s="38" t="s">
        <v>6602</v>
      </c>
      <c r="B2598" s="39" t="s">
        <v>6603</v>
      </c>
      <c r="C2598" s="40"/>
      <c r="D2598" s="40"/>
      <c r="E2598" s="31"/>
      <c r="F2598" s="31"/>
      <c r="G2598" s="31"/>
    </row>
    <row r="2599" spans="1:7">
      <c r="A2599" s="38" t="s">
        <v>6604</v>
      </c>
      <c r="B2599" s="39" t="s">
        <v>6605</v>
      </c>
      <c r="C2599" s="40"/>
      <c r="D2599" s="40"/>
      <c r="E2599" s="31"/>
      <c r="F2599" s="31"/>
      <c r="G2599" s="31"/>
    </row>
    <row r="2600" spans="1:7">
      <c r="A2600" s="38" t="s">
        <v>6606</v>
      </c>
      <c r="B2600" s="39" t="s">
        <v>6607</v>
      </c>
      <c r="C2600" s="40"/>
      <c r="D2600" s="40"/>
      <c r="E2600" s="31"/>
      <c r="F2600" s="31"/>
      <c r="G2600" s="31"/>
    </row>
    <row r="2601" spans="1:7">
      <c r="A2601" s="38" t="s">
        <v>6608</v>
      </c>
      <c r="B2601" s="39" t="s">
        <v>6609</v>
      </c>
      <c r="C2601" s="40"/>
      <c r="D2601" s="40"/>
      <c r="E2601" s="31"/>
      <c r="F2601" s="31"/>
      <c r="G2601" s="31"/>
    </row>
    <row r="2602" spans="1:7">
      <c r="A2602" s="38" t="s">
        <v>6610</v>
      </c>
      <c r="B2602" s="39" t="s">
        <v>6611</v>
      </c>
      <c r="C2602" s="40"/>
      <c r="D2602" s="40"/>
      <c r="E2602" s="31"/>
      <c r="F2602" s="31"/>
      <c r="G2602" s="31"/>
    </row>
    <row r="2603" spans="1:7">
      <c r="A2603" s="38" t="s">
        <v>6612</v>
      </c>
      <c r="B2603" s="39" t="s">
        <v>6613</v>
      </c>
      <c r="C2603" s="40"/>
      <c r="D2603" s="40"/>
      <c r="E2603" s="31"/>
      <c r="F2603" s="31"/>
      <c r="G2603" s="31"/>
    </row>
    <row r="2604" spans="1:7">
      <c r="A2604" s="38" t="s">
        <v>6614</v>
      </c>
      <c r="B2604" s="39" t="s">
        <v>6615</v>
      </c>
      <c r="C2604" s="40"/>
      <c r="D2604" s="40"/>
      <c r="E2604" s="31"/>
      <c r="F2604" s="31"/>
      <c r="G2604" s="31"/>
    </row>
    <row r="2605" spans="1:7">
      <c r="A2605" s="38" t="s">
        <v>6616</v>
      </c>
      <c r="B2605" s="39" t="s">
        <v>6617</v>
      </c>
      <c r="C2605" s="40"/>
      <c r="D2605" s="40"/>
      <c r="E2605" s="31"/>
      <c r="F2605" s="31"/>
      <c r="G2605" s="31"/>
    </row>
    <row r="2606" spans="1:7">
      <c r="A2606" s="38" t="s">
        <v>6618</v>
      </c>
      <c r="B2606" s="39" t="s">
        <v>6619</v>
      </c>
      <c r="C2606" s="40"/>
      <c r="D2606" s="40"/>
      <c r="E2606" s="31"/>
      <c r="F2606" s="31"/>
      <c r="G2606" s="31"/>
    </row>
    <row r="2607" spans="1:7">
      <c r="A2607" s="38" t="s">
        <v>6620</v>
      </c>
      <c r="B2607" s="39" t="s">
        <v>6621</v>
      </c>
      <c r="C2607" s="40" t="s">
        <v>3027</v>
      </c>
      <c r="D2607" s="40" t="s">
        <v>6622</v>
      </c>
      <c r="E2607" s="31"/>
      <c r="F2607" s="31"/>
      <c r="G2607" s="31"/>
    </row>
    <row r="2608" spans="1:7">
      <c r="A2608" s="38" t="s">
        <v>6623</v>
      </c>
      <c r="B2608" s="39" t="s">
        <v>6624</v>
      </c>
      <c r="C2608" s="40"/>
      <c r="D2608" s="40"/>
      <c r="E2608" s="31"/>
      <c r="F2608" s="31"/>
      <c r="G2608" s="31"/>
    </row>
    <row r="2609" spans="1:7">
      <c r="A2609" s="38" t="s">
        <v>6625</v>
      </c>
      <c r="B2609" s="39" t="s">
        <v>6626</v>
      </c>
      <c r="C2609" s="40"/>
      <c r="D2609" s="40"/>
      <c r="E2609" s="31"/>
      <c r="F2609" s="31"/>
      <c r="G2609" s="31"/>
    </row>
    <row r="2610" spans="1:7">
      <c r="A2610" s="38" t="s">
        <v>6627</v>
      </c>
      <c r="B2610" s="39" t="s">
        <v>6628</v>
      </c>
      <c r="C2610" s="40"/>
      <c r="D2610" s="40"/>
      <c r="E2610" s="31"/>
      <c r="F2610" s="31"/>
      <c r="G2610" s="31"/>
    </row>
    <row r="2611" spans="1:7">
      <c r="A2611" s="38" t="s">
        <v>6629</v>
      </c>
      <c r="B2611" s="39" t="s">
        <v>6630</v>
      </c>
      <c r="C2611" s="40"/>
      <c r="D2611" s="40"/>
      <c r="E2611" s="31"/>
      <c r="F2611" s="31"/>
      <c r="G2611" s="31"/>
    </row>
    <row r="2612" spans="1:7">
      <c r="A2612" s="38" t="s">
        <v>6631</v>
      </c>
      <c r="B2612" s="39" t="s">
        <v>6632</v>
      </c>
      <c r="C2612" s="40"/>
      <c r="D2612" s="40"/>
      <c r="E2612" s="31"/>
      <c r="F2612" s="31"/>
      <c r="G2612" s="31"/>
    </row>
    <row r="2613" spans="1:7">
      <c r="A2613" s="38" t="s">
        <v>6633</v>
      </c>
      <c r="B2613" s="39" t="s">
        <v>6634</v>
      </c>
      <c r="C2613" s="40"/>
      <c r="D2613" s="40"/>
      <c r="E2613" s="31"/>
      <c r="F2613" s="31"/>
      <c r="G2613" s="31"/>
    </row>
    <row r="2614" spans="1:7">
      <c r="A2614" s="38" t="s">
        <v>6635</v>
      </c>
      <c r="B2614" s="39" t="s">
        <v>6636</v>
      </c>
      <c r="C2614" s="40"/>
      <c r="D2614" s="40"/>
      <c r="E2614" s="31"/>
      <c r="F2614" s="31"/>
      <c r="G2614" s="31"/>
    </row>
    <row r="2615" spans="1:7">
      <c r="A2615" s="38" t="s">
        <v>6637</v>
      </c>
      <c r="B2615" s="39" t="s">
        <v>6638</v>
      </c>
      <c r="C2615" s="40"/>
      <c r="D2615" s="40"/>
      <c r="E2615" s="31"/>
      <c r="F2615" s="31"/>
      <c r="G2615" s="31"/>
    </row>
    <row r="2616" spans="1:7">
      <c r="A2616" s="38" t="s">
        <v>6639</v>
      </c>
      <c r="B2616" s="39" t="s">
        <v>6640</v>
      </c>
      <c r="C2616" s="40"/>
      <c r="D2616" s="40"/>
      <c r="E2616" s="31"/>
      <c r="F2616" s="31"/>
      <c r="G2616" s="31"/>
    </row>
    <row r="2617" spans="1:7">
      <c r="A2617" s="38" t="s">
        <v>6641</v>
      </c>
      <c r="B2617" s="39" t="s">
        <v>6642</v>
      </c>
      <c r="C2617" s="40"/>
      <c r="D2617" s="40"/>
      <c r="E2617" s="31"/>
      <c r="F2617" s="31"/>
      <c r="G2617" s="31"/>
    </row>
    <row r="2618" spans="1:7">
      <c r="A2618" s="38" t="s">
        <v>6643</v>
      </c>
      <c r="B2618" s="39" t="s">
        <v>6644</v>
      </c>
      <c r="C2618" s="40"/>
      <c r="D2618" s="40"/>
      <c r="E2618" s="31"/>
      <c r="F2618" s="31"/>
      <c r="G2618" s="31"/>
    </row>
    <row r="2619" spans="1:7">
      <c r="A2619" s="38" t="s">
        <v>6645</v>
      </c>
      <c r="B2619" s="39" t="s">
        <v>6646</v>
      </c>
      <c r="C2619" s="40"/>
      <c r="D2619" s="40"/>
      <c r="E2619" s="31"/>
      <c r="F2619" s="31"/>
      <c r="G2619" s="31"/>
    </row>
    <row r="2620" spans="1:7">
      <c r="A2620" s="38" t="s">
        <v>6647</v>
      </c>
      <c r="B2620" s="39" t="s">
        <v>6648</v>
      </c>
      <c r="C2620" s="40"/>
      <c r="D2620" s="40"/>
      <c r="E2620" s="31"/>
      <c r="F2620" s="31"/>
      <c r="G2620" s="31"/>
    </row>
    <row r="2621" spans="1:7">
      <c r="A2621" s="38" t="s">
        <v>6649</v>
      </c>
      <c r="B2621" s="39" t="s">
        <v>6650</v>
      </c>
      <c r="C2621" s="40"/>
      <c r="D2621" s="40"/>
      <c r="E2621" s="31"/>
      <c r="F2621" s="31"/>
      <c r="G2621" s="31"/>
    </row>
    <row r="2622" spans="1:7">
      <c r="A2622" s="38" t="s">
        <v>6651</v>
      </c>
      <c r="B2622" s="39" t="s">
        <v>6652</v>
      </c>
      <c r="C2622" s="40"/>
      <c r="D2622" s="40"/>
      <c r="E2622" s="31"/>
      <c r="F2622" s="31"/>
      <c r="G2622" s="31"/>
    </row>
    <row r="2623" spans="1:7">
      <c r="A2623" s="38" t="s">
        <v>6653</v>
      </c>
      <c r="B2623" s="39" t="s">
        <v>6654</v>
      </c>
      <c r="C2623" s="40"/>
      <c r="D2623" s="40"/>
      <c r="E2623" s="31"/>
      <c r="F2623" s="31"/>
      <c r="G2623" s="31"/>
    </row>
    <row r="2624" spans="1:7">
      <c r="A2624" s="38" t="s">
        <v>6655</v>
      </c>
      <c r="B2624" s="39" t="s">
        <v>6656</v>
      </c>
      <c r="C2624" s="40"/>
      <c r="D2624" s="40"/>
      <c r="E2624" s="31"/>
      <c r="F2624" s="31"/>
      <c r="G2624" s="31"/>
    </row>
    <row r="2625" spans="1:7">
      <c r="A2625" s="38" t="s">
        <v>6657</v>
      </c>
      <c r="B2625" s="39" t="s">
        <v>6658</v>
      </c>
      <c r="C2625" s="40"/>
      <c r="D2625" s="40"/>
      <c r="E2625" s="31"/>
      <c r="F2625" s="31"/>
      <c r="G2625" s="31"/>
    </row>
    <row r="2626" spans="1:7">
      <c r="A2626" s="38" t="s">
        <v>6659</v>
      </c>
      <c r="B2626" s="39" t="s">
        <v>6660</v>
      </c>
      <c r="C2626" s="40"/>
      <c r="D2626" s="40"/>
      <c r="E2626" s="31"/>
      <c r="F2626" s="31"/>
      <c r="G2626" s="31"/>
    </row>
    <row r="2627" spans="1:7">
      <c r="A2627" s="38" t="s">
        <v>6661</v>
      </c>
      <c r="B2627" s="39" t="s">
        <v>6662</v>
      </c>
      <c r="C2627" s="40"/>
      <c r="D2627" s="40"/>
      <c r="E2627" s="31"/>
      <c r="F2627" s="31"/>
      <c r="G2627" s="31"/>
    </row>
    <row r="2628" spans="1:7">
      <c r="A2628" s="38" t="s">
        <v>6663</v>
      </c>
      <c r="B2628" s="39" t="s">
        <v>6664</v>
      </c>
      <c r="C2628" s="40"/>
      <c r="D2628" s="40"/>
      <c r="E2628" s="31"/>
      <c r="F2628" s="31"/>
      <c r="G2628" s="31"/>
    </row>
    <row r="2629" spans="1:7">
      <c r="A2629" s="38" t="s">
        <v>6665</v>
      </c>
      <c r="B2629" s="39" t="s">
        <v>6666</v>
      </c>
      <c r="C2629" s="40"/>
      <c r="D2629" s="40"/>
      <c r="E2629" s="31"/>
      <c r="F2629" s="31"/>
      <c r="G2629" s="31"/>
    </row>
    <row r="2630" spans="1:7">
      <c r="A2630" s="38" t="s">
        <v>6667</v>
      </c>
      <c r="B2630" s="39" t="s">
        <v>6668</v>
      </c>
      <c r="C2630" s="40"/>
      <c r="D2630" s="40"/>
      <c r="E2630" s="31"/>
      <c r="F2630" s="31"/>
      <c r="G2630" s="31"/>
    </row>
    <row r="2631" spans="1:7">
      <c r="A2631" s="38" t="s">
        <v>6669</v>
      </c>
      <c r="B2631" s="39" t="s">
        <v>6670</v>
      </c>
      <c r="C2631" s="40"/>
      <c r="D2631" s="40"/>
      <c r="E2631" s="31"/>
      <c r="F2631" s="31"/>
      <c r="G2631" s="31"/>
    </row>
    <row r="2632" spans="1:7">
      <c r="A2632" s="38" t="s">
        <v>6671</v>
      </c>
      <c r="B2632" s="39" t="s">
        <v>6672</v>
      </c>
      <c r="C2632" s="40"/>
      <c r="D2632" s="40"/>
      <c r="E2632" s="31"/>
      <c r="F2632" s="31"/>
      <c r="G2632" s="31"/>
    </row>
    <row r="2633" spans="1:7">
      <c r="A2633" s="38" t="s">
        <v>6673</v>
      </c>
      <c r="B2633" s="39" t="s">
        <v>6674</v>
      </c>
      <c r="C2633" s="40"/>
      <c r="D2633" s="40"/>
      <c r="E2633" s="31"/>
      <c r="F2633" s="31"/>
      <c r="G2633" s="31"/>
    </row>
    <row r="2634" spans="1:7">
      <c r="A2634" s="38" t="s">
        <v>6675</v>
      </c>
      <c r="B2634" s="39" t="s">
        <v>6676</v>
      </c>
      <c r="C2634" s="40"/>
      <c r="D2634" s="40"/>
      <c r="E2634" s="31"/>
      <c r="F2634" s="31"/>
      <c r="G2634" s="31"/>
    </row>
    <row r="2635" spans="1:7">
      <c r="A2635" s="38" t="s">
        <v>6677</v>
      </c>
      <c r="B2635" s="39" t="s">
        <v>6678</v>
      </c>
      <c r="C2635" s="40"/>
      <c r="D2635" s="40"/>
      <c r="E2635" s="31"/>
      <c r="F2635" s="31"/>
      <c r="G2635" s="31"/>
    </row>
    <row r="2636" spans="1:7">
      <c r="A2636" s="38" t="s">
        <v>6679</v>
      </c>
      <c r="B2636" s="39" t="s">
        <v>6680</v>
      </c>
      <c r="C2636" s="40"/>
      <c r="D2636" s="40"/>
      <c r="E2636" s="31"/>
      <c r="F2636" s="31"/>
      <c r="G2636" s="31"/>
    </row>
    <row r="2637" spans="1:7">
      <c r="A2637" s="38" t="s">
        <v>6681</v>
      </c>
      <c r="B2637" s="39" t="s">
        <v>6682</v>
      </c>
      <c r="C2637" s="40"/>
      <c r="D2637" s="40"/>
      <c r="E2637" s="31"/>
      <c r="F2637" s="31"/>
      <c r="G2637" s="31"/>
    </row>
    <row r="2638" spans="1:7">
      <c r="A2638" s="38" t="s">
        <v>6683</v>
      </c>
      <c r="B2638" s="39" t="s">
        <v>6684</v>
      </c>
      <c r="C2638" s="40"/>
      <c r="D2638" s="40"/>
      <c r="E2638" s="31"/>
      <c r="F2638" s="31"/>
      <c r="G2638" s="31"/>
    </row>
    <row r="2639" spans="1:7">
      <c r="A2639" s="38" t="s">
        <v>6685</v>
      </c>
      <c r="B2639" s="39" t="s">
        <v>6686</v>
      </c>
      <c r="C2639" s="40"/>
      <c r="D2639" s="40"/>
      <c r="E2639" s="31"/>
      <c r="F2639" s="31"/>
      <c r="G2639" s="31"/>
    </row>
    <row r="2640" spans="1:7">
      <c r="A2640" s="38" t="s">
        <v>6687</v>
      </c>
      <c r="B2640" s="39" t="s">
        <v>6688</v>
      </c>
      <c r="C2640" s="40"/>
      <c r="D2640" s="40"/>
      <c r="E2640" s="31"/>
      <c r="F2640" s="31"/>
      <c r="G2640" s="31"/>
    </row>
    <row r="2641" spans="1:7">
      <c r="A2641" s="38" t="s">
        <v>6689</v>
      </c>
      <c r="B2641" s="39" t="s">
        <v>6690</v>
      </c>
      <c r="C2641" s="40"/>
      <c r="D2641" s="40"/>
      <c r="E2641" s="31"/>
      <c r="F2641" s="31"/>
      <c r="G2641" s="31"/>
    </row>
    <row r="2642" spans="1:7">
      <c r="A2642" s="38" t="s">
        <v>6691</v>
      </c>
      <c r="B2642" s="39" t="s">
        <v>6692</v>
      </c>
      <c r="C2642" s="40"/>
      <c r="D2642" s="40"/>
      <c r="E2642" s="31"/>
      <c r="F2642" s="31"/>
      <c r="G2642" s="31"/>
    </row>
    <row r="2643" spans="1:7">
      <c r="A2643" s="38" t="s">
        <v>6693</v>
      </c>
      <c r="B2643" s="39" t="s">
        <v>6694</v>
      </c>
      <c r="C2643" s="40"/>
      <c r="D2643" s="40"/>
      <c r="E2643" s="31"/>
      <c r="F2643" s="31"/>
      <c r="G2643" s="31"/>
    </row>
    <row r="2644" spans="1:7">
      <c r="A2644" s="38" t="s">
        <v>6695</v>
      </c>
      <c r="B2644" s="39" t="s">
        <v>6696</v>
      </c>
      <c r="C2644" s="40"/>
      <c r="D2644" s="40"/>
      <c r="E2644" s="31"/>
      <c r="F2644" s="31"/>
      <c r="G2644" s="31"/>
    </row>
    <row r="2645" spans="1:7">
      <c r="A2645" s="38" t="s">
        <v>6697</v>
      </c>
      <c r="B2645" s="39" t="s">
        <v>6698</v>
      </c>
      <c r="C2645" s="40"/>
      <c r="D2645" s="40"/>
      <c r="E2645" s="31"/>
      <c r="F2645" s="31"/>
      <c r="G2645" s="31"/>
    </row>
    <row r="2646" spans="1:7">
      <c r="A2646" s="38" t="s">
        <v>6699</v>
      </c>
      <c r="B2646" s="39" t="s">
        <v>6700</v>
      </c>
      <c r="C2646" s="40"/>
      <c r="D2646" s="40"/>
      <c r="E2646" s="31"/>
      <c r="F2646" s="31"/>
      <c r="G2646" s="31"/>
    </row>
    <row r="2647" spans="1:7">
      <c r="A2647" s="38" t="s">
        <v>6701</v>
      </c>
      <c r="B2647" s="39" t="s">
        <v>6702</v>
      </c>
      <c r="C2647" s="40"/>
      <c r="D2647" s="40"/>
      <c r="E2647" s="31"/>
      <c r="F2647" s="31"/>
      <c r="G2647" s="31"/>
    </row>
    <row r="2648" spans="1:7">
      <c r="A2648" s="38" t="s">
        <v>6703</v>
      </c>
      <c r="B2648" s="39" t="s">
        <v>6704</v>
      </c>
      <c r="C2648" s="40"/>
      <c r="D2648" s="40"/>
      <c r="E2648" s="31"/>
      <c r="F2648" s="31"/>
      <c r="G2648" s="31"/>
    </row>
    <row r="2649" spans="1:7">
      <c r="A2649" s="38" t="s">
        <v>6705</v>
      </c>
      <c r="B2649" s="39" t="s">
        <v>6706</v>
      </c>
      <c r="C2649" s="40"/>
      <c r="D2649" s="40"/>
      <c r="E2649" s="31"/>
      <c r="F2649" s="31"/>
      <c r="G2649" s="31"/>
    </row>
    <row r="2650" spans="1:7">
      <c r="A2650" s="38" t="s">
        <v>6707</v>
      </c>
      <c r="B2650" s="39" t="s">
        <v>6708</v>
      </c>
      <c r="C2650" s="40"/>
      <c r="D2650" s="40"/>
      <c r="E2650" s="31"/>
      <c r="F2650" s="31"/>
      <c r="G2650" s="31"/>
    </row>
    <row r="2651" spans="1:7">
      <c r="A2651" s="38" t="s">
        <v>6709</v>
      </c>
      <c r="B2651" s="39" t="s">
        <v>6710</v>
      </c>
      <c r="C2651" s="40"/>
      <c r="D2651" s="40"/>
      <c r="E2651" s="31"/>
      <c r="F2651" s="31"/>
      <c r="G2651" s="31"/>
    </row>
    <row r="2652" spans="1:7">
      <c r="A2652" s="38" t="s">
        <v>6711</v>
      </c>
      <c r="B2652" s="39" t="s">
        <v>6712</v>
      </c>
      <c r="C2652" s="40"/>
      <c r="D2652" s="40"/>
      <c r="E2652" s="31"/>
      <c r="F2652" s="31"/>
      <c r="G2652" s="31"/>
    </row>
    <row r="2653" spans="1:7">
      <c r="A2653" s="38" t="s">
        <v>6713</v>
      </c>
      <c r="B2653" s="39" t="s">
        <v>6714</v>
      </c>
      <c r="C2653" s="40"/>
      <c r="D2653" s="40"/>
      <c r="E2653" s="31"/>
      <c r="F2653" s="31"/>
      <c r="G2653" s="31"/>
    </row>
    <row r="2654" spans="1:7">
      <c r="A2654" s="38" t="s">
        <v>6715</v>
      </c>
      <c r="B2654" s="39" t="s">
        <v>6716</v>
      </c>
      <c r="C2654" s="40"/>
      <c r="D2654" s="40"/>
      <c r="E2654" s="31"/>
      <c r="F2654" s="31"/>
      <c r="G2654" s="31"/>
    </row>
    <row r="2655" spans="1:7">
      <c r="A2655" s="38" t="s">
        <v>6717</v>
      </c>
      <c r="B2655" s="39" t="s">
        <v>6718</v>
      </c>
      <c r="C2655" s="40"/>
      <c r="D2655" s="40"/>
      <c r="E2655" s="31"/>
      <c r="F2655" s="31"/>
      <c r="G2655" s="31"/>
    </row>
    <row r="2656" spans="1:7">
      <c r="A2656" s="38" t="s">
        <v>6719</v>
      </c>
      <c r="B2656" s="39" t="s">
        <v>6720</v>
      </c>
      <c r="C2656" s="40"/>
      <c r="D2656" s="40"/>
      <c r="E2656" s="31"/>
      <c r="F2656" s="31"/>
      <c r="G2656" s="31"/>
    </row>
    <row r="2657" spans="1:7">
      <c r="A2657" s="38" t="s">
        <v>6721</v>
      </c>
      <c r="B2657" s="39" t="s">
        <v>6722</v>
      </c>
      <c r="C2657" s="40"/>
      <c r="D2657" s="40"/>
      <c r="E2657" s="31"/>
      <c r="F2657" s="31"/>
      <c r="G2657" s="31"/>
    </row>
    <row r="2658" spans="1:7">
      <c r="A2658" s="38" t="s">
        <v>6723</v>
      </c>
      <c r="B2658" s="39" t="s">
        <v>6724</v>
      </c>
      <c r="C2658" s="40"/>
      <c r="D2658" s="40"/>
      <c r="E2658" s="31"/>
      <c r="F2658" s="31"/>
      <c r="G2658" s="31"/>
    </row>
    <row r="2659" spans="1:7">
      <c r="A2659" s="38" t="s">
        <v>6725</v>
      </c>
      <c r="B2659" s="39" t="s">
        <v>6726</v>
      </c>
      <c r="C2659" s="40"/>
      <c r="D2659" s="40"/>
      <c r="E2659" s="31"/>
      <c r="F2659" s="31"/>
      <c r="G2659" s="31"/>
    </row>
    <row r="2660" spans="1:7">
      <c r="A2660" s="38" t="s">
        <v>6727</v>
      </c>
      <c r="B2660" s="39" t="s">
        <v>6728</v>
      </c>
      <c r="C2660" s="40"/>
      <c r="D2660" s="40"/>
      <c r="E2660" s="31"/>
      <c r="F2660" s="31"/>
      <c r="G2660" s="31"/>
    </row>
    <row r="2661" spans="1:7">
      <c r="A2661" s="38" t="s">
        <v>6729</v>
      </c>
      <c r="B2661" s="39" t="s">
        <v>6730</v>
      </c>
      <c r="C2661" s="40"/>
      <c r="D2661" s="40"/>
      <c r="E2661" s="31"/>
      <c r="F2661" s="31"/>
      <c r="G2661" s="31"/>
    </row>
    <row r="2662" spans="1:7">
      <c r="A2662" s="38" t="s">
        <v>6731</v>
      </c>
      <c r="B2662" s="39" t="s">
        <v>6732</v>
      </c>
      <c r="C2662" s="40"/>
      <c r="D2662" s="40"/>
      <c r="E2662" s="31"/>
      <c r="F2662" s="31"/>
      <c r="G2662" s="31"/>
    </row>
    <row r="2663" spans="1:7">
      <c r="A2663" s="38" t="s">
        <v>6733</v>
      </c>
      <c r="B2663" s="39" t="s">
        <v>6734</v>
      </c>
      <c r="C2663" s="40"/>
      <c r="D2663" s="40"/>
      <c r="E2663" s="31"/>
      <c r="F2663" s="31"/>
      <c r="G2663" s="31"/>
    </row>
    <row r="2664" spans="1:7">
      <c r="A2664" s="38" t="s">
        <v>6735</v>
      </c>
      <c r="B2664" s="39" t="s">
        <v>6736</v>
      </c>
      <c r="C2664" s="40"/>
      <c r="D2664" s="40"/>
      <c r="E2664" s="31"/>
      <c r="F2664" s="31"/>
      <c r="G2664" s="31"/>
    </row>
    <row r="2665" spans="1:7">
      <c r="A2665" s="38" t="s">
        <v>6737</v>
      </c>
      <c r="B2665" s="39" t="s">
        <v>6738</v>
      </c>
      <c r="C2665" s="40"/>
      <c r="D2665" s="40"/>
      <c r="E2665" s="31"/>
      <c r="F2665" s="31"/>
      <c r="G2665" s="31"/>
    </row>
    <row r="2666" spans="1:7">
      <c r="A2666" s="38" t="s">
        <v>6739</v>
      </c>
      <c r="B2666" s="39" t="s">
        <v>6740</v>
      </c>
      <c r="C2666" s="40"/>
      <c r="D2666" s="40"/>
      <c r="E2666" s="31"/>
      <c r="F2666" s="31"/>
      <c r="G2666" s="31"/>
    </row>
    <row r="2667" spans="1:7">
      <c r="A2667" s="38" t="s">
        <v>6741</v>
      </c>
      <c r="B2667" s="39" t="s">
        <v>6742</v>
      </c>
      <c r="C2667" s="40"/>
      <c r="D2667" s="40"/>
      <c r="E2667" s="31"/>
      <c r="F2667" s="31"/>
      <c r="G2667" s="31"/>
    </row>
    <row r="2668" spans="1:7">
      <c r="A2668" s="38" t="s">
        <v>6743</v>
      </c>
      <c r="B2668" s="39" t="s">
        <v>6744</v>
      </c>
      <c r="C2668" s="40"/>
      <c r="D2668" s="40"/>
      <c r="E2668" s="31"/>
      <c r="F2668" s="31"/>
      <c r="G2668" s="31"/>
    </row>
    <row r="2669" spans="1:7">
      <c r="A2669" s="38" t="s">
        <v>6745</v>
      </c>
      <c r="B2669" s="39" t="s">
        <v>6746</v>
      </c>
      <c r="C2669" s="40"/>
      <c r="D2669" s="40"/>
      <c r="E2669" s="31"/>
      <c r="F2669" s="31"/>
      <c r="G2669" s="31"/>
    </row>
    <row r="2670" spans="1:7">
      <c r="A2670" s="38" t="s">
        <v>6747</v>
      </c>
      <c r="B2670" s="39" t="s">
        <v>6748</v>
      </c>
      <c r="C2670" s="40"/>
      <c r="D2670" s="40"/>
      <c r="E2670" s="31"/>
      <c r="F2670" s="31"/>
      <c r="G2670" s="31"/>
    </row>
    <row r="2671" spans="1:7">
      <c r="A2671" s="38" t="s">
        <v>6749</v>
      </c>
      <c r="B2671" s="39" t="s">
        <v>6750</v>
      </c>
      <c r="C2671" s="40"/>
      <c r="D2671" s="40"/>
      <c r="E2671" s="31"/>
      <c r="F2671" s="31"/>
      <c r="G2671" s="31"/>
    </row>
    <row r="2672" spans="1:7">
      <c r="A2672" s="38" t="s">
        <v>6751</v>
      </c>
      <c r="B2672" s="39" t="s">
        <v>6752</v>
      </c>
      <c r="C2672" s="40"/>
      <c r="D2672" s="40"/>
      <c r="E2672" s="31"/>
      <c r="F2672" s="31"/>
      <c r="G2672" s="31"/>
    </row>
    <row r="2673" spans="1:7">
      <c r="A2673" s="38" t="s">
        <v>6753</v>
      </c>
      <c r="B2673" s="39" t="s">
        <v>6754</v>
      </c>
      <c r="C2673" s="40"/>
      <c r="D2673" s="40"/>
      <c r="E2673" s="31"/>
      <c r="F2673" s="31"/>
      <c r="G2673" s="31"/>
    </row>
    <row r="2674" spans="1:7">
      <c r="A2674" s="38" t="s">
        <v>6755</v>
      </c>
      <c r="B2674" s="39" t="s">
        <v>6756</v>
      </c>
      <c r="C2674" s="40"/>
      <c r="D2674" s="40"/>
      <c r="E2674" s="31"/>
      <c r="F2674" s="31"/>
      <c r="G2674" s="31"/>
    </row>
    <row r="2675" spans="1:7">
      <c r="A2675" s="38" t="s">
        <v>6757</v>
      </c>
      <c r="B2675" s="39" t="s">
        <v>6758</v>
      </c>
      <c r="C2675" s="40"/>
      <c r="D2675" s="40"/>
      <c r="E2675" s="31"/>
      <c r="F2675" s="31"/>
      <c r="G2675" s="31"/>
    </row>
    <row r="2676" spans="1:7">
      <c r="A2676" s="38" t="s">
        <v>6759</v>
      </c>
      <c r="B2676" s="39" t="s">
        <v>6760</v>
      </c>
      <c r="C2676" s="40"/>
      <c r="D2676" s="40"/>
      <c r="E2676" s="31"/>
      <c r="F2676" s="31"/>
      <c r="G2676" s="31"/>
    </row>
    <row r="2677" spans="1:7">
      <c r="A2677" s="38" t="s">
        <v>6761</v>
      </c>
      <c r="B2677" s="39" t="s">
        <v>6762</v>
      </c>
      <c r="C2677" s="40"/>
      <c r="D2677" s="40"/>
      <c r="E2677" s="31"/>
      <c r="F2677" s="31"/>
      <c r="G2677" s="31"/>
    </row>
    <row r="2678" spans="1:7">
      <c r="A2678" s="38" t="s">
        <v>6763</v>
      </c>
      <c r="B2678" s="39" t="s">
        <v>6764</v>
      </c>
      <c r="C2678" s="40"/>
      <c r="D2678" s="40"/>
      <c r="E2678" s="31"/>
      <c r="F2678" s="31"/>
      <c r="G2678" s="31"/>
    </row>
    <row r="2679" spans="1:7">
      <c r="A2679" s="38" t="s">
        <v>6765</v>
      </c>
      <c r="B2679" s="39" t="s">
        <v>6766</v>
      </c>
      <c r="C2679" s="40"/>
      <c r="D2679" s="40"/>
      <c r="E2679" s="31"/>
      <c r="F2679" s="31"/>
      <c r="G2679" s="31"/>
    </row>
    <row r="2680" spans="1:7">
      <c r="A2680" s="38" t="s">
        <v>6767</v>
      </c>
      <c r="B2680" s="39" t="s">
        <v>6768</v>
      </c>
      <c r="C2680" s="40"/>
      <c r="D2680" s="40"/>
      <c r="E2680" s="31"/>
      <c r="F2680" s="31"/>
      <c r="G2680" s="31"/>
    </row>
    <row r="2681" spans="1:7">
      <c r="A2681" s="38" t="s">
        <v>6769</v>
      </c>
      <c r="B2681" s="39" t="s">
        <v>6770</v>
      </c>
      <c r="C2681" s="40"/>
      <c r="D2681" s="40"/>
      <c r="E2681" s="31"/>
      <c r="F2681" s="31"/>
      <c r="G2681" s="31"/>
    </row>
    <row r="2682" spans="1:7">
      <c r="A2682" s="38" t="s">
        <v>6771</v>
      </c>
      <c r="B2682" s="39" t="s">
        <v>6772</v>
      </c>
      <c r="C2682" s="40"/>
      <c r="D2682" s="40"/>
      <c r="E2682" s="31"/>
      <c r="F2682" s="31"/>
      <c r="G2682" s="31"/>
    </row>
    <row r="2683" spans="1:7">
      <c r="A2683" s="38" t="s">
        <v>6773</v>
      </c>
      <c r="B2683" s="39" t="s">
        <v>6774</v>
      </c>
      <c r="C2683" s="40"/>
      <c r="D2683" s="40"/>
      <c r="E2683" s="31"/>
      <c r="F2683" s="31"/>
      <c r="G2683" s="31"/>
    </row>
    <row r="2684" spans="1:7">
      <c r="A2684" s="38" t="s">
        <v>6775</v>
      </c>
      <c r="B2684" s="39" t="s">
        <v>6776</v>
      </c>
      <c r="C2684" s="40"/>
      <c r="D2684" s="40"/>
      <c r="E2684" s="31"/>
      <c r="F2684" s="31"/>
      <c r="G2684" s="31"/>
    </row>
    <row r="2685" spans="1:7">
      <c r="A2685" s="38" t="s">
        <v>6777</v>
      </c>
      <c r="B2685" s="39" t="s">
        <v>6778</v>
      </c>
      <c r="C2685" s="40"/>
      <c r="D2685" s="40"/>
      <c r="E2685" s="31"/>
      <c r="F2685" s="31"/>
      <c r="G2685" s="31"/>
    </row>
    <row r="2686" spans="1:7">
      <c r="A2686" s="38" t="s">
        <v>6779</v>
      </c>
      <c r="B2686" s="39" t="s">
        <v>6780</v>
      </c>
      <c r="C2686" s="40"/>
      <c r="D2686" s="40"/>
      <c r="E2686" s="31"/>
      <c r="F2686" s="31"/>
      <c r="G2686" s="31"/>
    </row>
    <row r="2687" spans="1:7">
      <c r="A2687" s="38" t="s">
        <v>6781</v>
      </c>
      <c r="B2687" s="39" t="s">
        <v>6782</v>
      </c>
      <c r="C2687" s="40"/>
      <c r="D2687" s="40"/>
      <c r="E2687" s="31"/>
      <c r="F2687" s="31"/>
      <c r="G2687" s="31"/>
    </row>
    <row r="2688" spans="1:7">
      <c r="A2688" s="38" t="s">
        <v>838</v>
      </c>
      <c r="B2688" s="39" t="s">
        <v>6783</v>
      </c>
      <c r="C2688" s="40" t="s">
        <v>85</v>
      </c>
      <c r="D2688" s="40" t="s">
        <v>6784</v>
      </c>
      <c r="E2688" s="31"/>
      <c r="F2688" s="31"/>
      <c r="G2688" s="31"/>
    </row>
    <row r="2689" spans="1:7">
      <c r="A2689" s="38" t="s">
        <v>6785</v>
      </c>
      <c r="B2689" s="39" t="s">
        <v>6786</v>
      </c>
      <c r="C2689" s="40"/>
      <c r="D2689" s="40"/>
      <c r="E2689" s="31"/>
      <c r="F2689" s="31"/>
      <c r="G2689" s="31"/>
    </row>
    <row r="2690" spans="1:7">
      <c r="A2690" s="38" t="s">
        <v>6787</v>
      </c>
      <c r="B2690" s="39" t="s">
        <v>6788</v>
      </c>
      <c r="C2690" s="40"/>
      <c r="D2690" s="40"/>
      <c r="E2690" s="31"/>
      <c r="F2690" s="31"/>
      <c r="G2690" s="31"/>
    </row>
    <row r="2691" spans="1:7">
      <c r="A2691" s="38" t="s">
        <v>6789</v>
      </c>
      <c r="B2691" s="39" t="s">
        <v>6790</v>
      </c>
      <c r="C2691" s="40"/>
      <c r="D2691" s="40"/>
      <c r="E2691" s="31"/>
      <c r="F2691" s="31"/>
      <c r="G2691" s="31"/>
    </row>
    <row r="2692" spans="1:7">
      <c r="A2692" s="38" t="s">
        <v>6791</v>
      </c>
      <c r="B2692" s="39" t="s">
        <v>6792</v>
      </c>
      <c r="C2692" s="40"/>
      <c r="D2692" s="40"/>
      <c r="E2692" s="31"/>
      <c r="F2692" s="31"/>
      <c r="G2692" s="31"/>
    </row>
    <row r="2693" spans="1:7">
      <c r="A2693" s="38" t="s">
        <v>6793</v>
      </c>
      <c r="B2693" s="39" t="s">
        <v>6794</v>
      </c>
      <c r="C2693" s="40"/>
      <c r="D2693" s="40"/>
      <c r="E2693" s="31"/>
      <c r="F2693" s="31"/>
      <c r="G2693" s="31"/>
    </row>
    <row r="2694" spans="1:7">
      <c r="A2694" s="38" t="s">
        <v>6795</v>
      </c>
      <c r="B2694" s="39" t="s">
        <v>6796</v>
      </c>
      <c r="C2694" s="40"/>
      <c r="D2694" s="40"/>
      <c r="E2694" s="31"/>
      <c r="F2694" s="31"/>
      <c r="G2694" s="31"/>
    </row>
    <row r="2695" spans="1:7">
      <c r="A2695" s="38" t="s">
        <v>6797</v>
      </c>
      <c r="B2695" s="39" t="s">
        <v>6798</v>
      </c>
      <c r="C2695" s="40"/>
      <c r="D2695" s="40"/>
      <c r="E2695" s="31"/>
      <c r="F2695" s="31"/>
      <c r="G2695" s="31"/>
    </row>
    <row r="2696" spans="1:7">
      <c r="A2696" s="38" t="s">
        <v>6799</v>
      </c>
      <c r="B2696" s="39" t="s">
        <v>6800</v>
      </c>
      <c r="C2696" s="40"/>
      <c r="D2696" s="40"/>
      <c r="E2696" s="31"/>
      <c r="F2696" s="31"/>
      <c r="G2696" s="31"/>
    </row>
    <row r="2697" spans="1:7">
      <c r="A2697" s="38" t="s">
        <v>6801</v>
      </c>
      <c r="B2697" s="39" t="s">
        <v>6802</v>
      </c>
      <c r="C2697" s="40"/>
      <c r="D2697" s="40"/>
      <c r="E2697" s="31"/>
      <c r="F2697" s="31"/>
      <c r="G2697" s="31"/>
    </row>
    <row r="2698" spans="1:7">
      <c r="A2698" s="38" t="s">
        <v>6803</v>
      </c>
      <c r="B2698" s="39" t="s">
        <v>6804</v>
      </c>
      <c r="C2698" s="40"/>
      <c r="D2698" s="40"/>
      <c r="E2698" s="31"/>
      <c r="F2698" s="31"/>
      <c r="G2698" s="31"/>
    </row>
    <row r="2699" spans="1:7">
      <c r="A2699" s="38" t="s">
        <v>6805</v>
      </c>
      <c r="B2699" s="39" t="s">
        <v>6806</v>
      </c>
      <c r="C2699" s="40"/>
      <c r="D2699" s="40"/>
      <c r="E2699" s="31"/>
      <c r="F2699" s="31"/>
      <c r="G2699" s="31"/>
    </row>
    <row r="2700" spans="1:7">
      <c r="A2700" s="38" t="s">
        <v>6807</v>
      </c>
      <c r="B2700" s="39" t="s">
        <v>6808</v>
      </c>
      <c r="C2700" s="40"/>
      <c r="D2700" s="40"/>
      <c r="E2700" s="31"/>
      <c r="F2700" s="31"/>
      <c r="G2700" s="31"/>
    </row>
    <row r="2701" spans="1:7">
      <c r="A2701" s="38" t="s">
        <v>6809</v>
      </c>
      <c r="B2701" s="39" t="s">
        <v>6810</v>
      </c>
      <c r="C2701" s="40"/>
      <c r="D2701" s="40"/>
      <c r="E2701" s="31"/>
      <c r="F2701" s="31"/>
      <c r="G2701" s="31"/>
    </row>
    <row r="2702" spans="1:7">
      <c r="A2702" s="38" t="s">
        <v>6811</v>
      </c>
      <c r="B2702" s="39" t="s">
        <v>6812</v>
      </c>
      <c r="C2702" s="40"/>
      <c r="D2702" s="40"/>
      <c r="E2702" s="31"/>
      <c r="F2702" s="31"/>
      <c r="G2702" s="31"/>
    </row>
    <row r="2703" spans="1:7">
      <c r="A2703" s="38" t="s">
        <v>6813</v>
      </c>
      <c r="B2703" s="39" t="s">
        <v>6814</v>
      </c>
      <c r="C2703" s="40"/>
      <c r="D2703" s="40"/>
      <c r="E2703" s="31"/>
      <c r="F2703" s="31"/>
      <c r="G2703" s="31"/>
    </row>
    <row r="2704" spans="1:7">
      <c r="A2704" s="38" t="s">
        <v>6815</v>
      </c>
      <c r="B2704" s="39" t="s">
        <v>6816</v>
      </c>
      <c r="C2704" s="40"/>
      <c r="D2704" s="40"/>
      <c r="E2704" s="31"/>
      <c r="F2704" s="31"/>
      <c r="G2704" s="31"/>
    </row>
    <row r="2705" spans="1:7">
      <c r="A2705" s="38" t="s">
        <v>6817</v>
      </c>
      <c r="B2705" s="39" t="s">
        <v>6818</v>
      </c>
      <c r="C2705" s="40"/>
      <c r="D2705" s="40"/>
      <c r="E2705" s="31"/>
      <c r="F2705" s="31"/>
      <c r="G2705" s="31"/>
    </row>
    <row r="2706" spans="1:7">
      <c r="A2706" s="38" t="s">
        <v>6819</v>
      </c>
      <c r="B2706" s="39" t="s">
        <v>6820</v>
      </c>
      <c r="C2706" s="40"/>
      <c r="D2706" s="40"/>
      <c r="E2706" s="31"/>
      <c r="F2706" s="31"/>
      <c r="G2706" s="31"/>
    </row>
    <row r="2707" spans="1:7">
      <c r="A2707" s="38" t="s">
        <v>6821</v>
      </c>
      <c r="B2707" s="39" t="s">
        <v>6822</v>
      </c>
      <c r="C2707" s="40"/>
      <c r="D2707" s="40"/>
      <c r="E2707" s="31"/>
      <c r="F2707" s="31"/>
      <c r="G2707" s="31"/>
    </row>
    <row r="2708" spans="1:7">
      <c r="A2708" s="38" t="s">
        <v>6823</v>
      </c>
      <c r="B2708" s="39" t="s">
        <v>6824</v>
      </c>
      <c r="C2708" s="40"/>
      <c r="D2708" s="40"/>
      <c r="E2708" s="31"/>
      <c r="F2708" s="31"/>
      <c r="G2708" s="31"/>
    </row>
    <row r="2709" spans="1:7">
      <c r="A2709" s="38" t="s">
        <v>6825</v>
      </c>
      <c r="B2709" s="39" t="s">
        <v>6826</v>
      </c>
      <c r="C2709" s="40"/>
      <c r="D2709" s="40"/>
      <c r="E2709" s="31"/>
      <c r="F2709" s="31"/>
      <c r="G2709" s="31"/>
    </row>
    <row r="2710" spans="1:7">
      <c r="A2710" s="38" t="s">
        <v>6827</v>
      </c>
      <c r="B2710" s="39" t="s">
        <v>6828</v>
      </c>
      <c r="C2710" s="40"/>
      <c r="D2710" s="40"/>
      <c r="E2710" s="31"/>
      <c r="F2710" s="31"/>
      <c r="G2710" s="31"/>
    </row>
    <row r="2711" spans="1:7">
      <c r="A2711" s="38" t="s">
        <v>6829</v>
      </c>
      <c r="B2711" s="39" t="s">
        <v>6830</v>
      </c>
      <c r="C2711" s="40"/>
      <c r="D2711" s="40"/>
      <c r="E2711" s="31"/>
      <c r="F2711" s="31"/>
      <c r="G2711" s="31"/>
    </row>
    <row r="2712" spans="1:7">
      <c r="A2712" s="38" t="s">
        <v>6831</v>
      </c>
      <c r="B2712" s="39" t="s">
        <v>6832</v>
      </c>
      <c r="C2712" s="40"/>
      <c r="D2712" s="40"/>
      <c r="E2712" s="31"/>
      <c r="F2712" s="31"/>
      <c r="G2712" s="31"/>
    </row>
    <row r="2713" spans="1:7">
      <c r="A2713" s="38" t="s">
        <v>6833</v>
      </c>
      <c r="B2713" s="39" t="s">
        <v>6834</v>
      </c>
      <c r="C2713" s="40"/>
      <c r="D2713" s="40"/>
      <c r="E2713" s="31"/>
      <c r="F2713" s="31"/>
      <c r="G2713" s="31"/>
    </row>
    <row r="2714" spans="1:7">
      <c r="A2714" s="38" t="s">
        <v>6835</v>
      </c>
      <c r="B2714" s="39" t="s">
        <v>6836</v>
      </c>
      <c r="C2714" s="40"/>
      <c r="D2714" s="40"/>
      <c r="E2714" s="31"/>
      <c r="F2714" s="31"/>
      <c r="G2714" s="31"/>
    </row>
    <row r="2715" spans="1:7">
      <c r="A2715" s="38" t="s">
        <v>6837</v>
      </c>
      <c r="B2715" s="39" t="s">
        <v>6838</v>
      </c>
      <c r="C2715" s="40"/>
      <c r="D2715" s="40"/>
      <c r="E2715" s="31"/>
      <c r="F2715" s="31"/>
      <c r="G2715" s="31"/>
    </row>
    <row r="2716" spans="1:7">
      <c r="A2716" s="38" t="s">
        <v>6839</v>
      </c>
      <c r="B2716" s="39" t="s">
        <v>6840</v>
      </c>
      <c r="C2716" s="40"/>
      <c r="D2716" s="40"/>
      <c r="E2716" s="31"/>
      <c r="F2716" s="31"/>
      <c r="G2716" s="31"/>
    </row>
    <row r="2717" spans="1:7">
      <c r="A2717" s="38" t="s">
        <v>6841</v>
      </c>
      <c r="B2717" s="39" t="s">
        <v>6842</v>
      </c>
      <c r="C2717" s="40"/>
      <c r="D2717" s="40"/>
      <c r="E2717" s="31"/>
      <c r="F2717" s="31"/>
      <c r="G2717" s="31"/>
    </row>
    <row r="2718" spans="1:7">
      <c r="A2718" s="38" t="s">
        <v>6843</v>
      </c>
      <c r="B2718" s="39" t="s">
        <v>6844</v>
      </c>
      <c r="C2718" s="40"/>
      <c r="D2718" s="40"/>
      <c r="E2718" s="31"/>
      <c r="F2718" s="31"/>
      <c r="G2718" s="31"/>
    </row>
    <row r="2719" spans="1:7">
      <c r="A2719" s="38" t="s">
        <v>6845</v>
      </c>
      <c r="B2719" s="39" t="s">
        <v>6846</v>
      </c>
      <c r="C2719" s="40"/>
      <c r="D2719" s="40"/>
      <c r="E2719" s="31"/>
      <c r="F2719" s="31"/>
      <c r="G2719" s="31"/>
    </row>
    <row r="2720" spans="1:7">
      <c r="A2720" s="38" t="s">
        <v>6847</v>
      </c>
      <c r="B2720" s="39" t="s">
        <v>6848</v>
      </c>
      <c r="C2720" s="40"/>
      <c r="D2720" s="40"/>
      <c r="E2720" s="31"/>
      <c r="F2720" s="31"/>
      <c r="G2720" s="31"/>
    </row>
    <row r="2721" spans="1:7">
      <c r="A2721" s="38" t="s">
        <v>6849</v>
      </c>
      <c r="B2721" s="39" t="s">
        <v>6850</v>
      </c>
      <c r="C2721" s="40"/>
      <c r="D2721" s="40"/>
      <c r="E2721" s="31"/>
      <c r="F2721" s="31"/>
      <c r="G2721" s="31"/>
    </row>
    <row r="2722" spans="1:7">
      <c r="A2722" s="38" t="s">
        <v>6851</v>
      </c>
      <c r="B2722" s="39" t="s">
        <v>6852</v>
      </c>
      <c r="C2722" s="40"/>
      <c r="D2722" s="40"/>
      <c r="E2722" s="31"/>
      <c r="F2722" s="31"/>
      <c r="G2722" s="31"/>
    </row>
    <row r="2723" spans="1:7">
      <c r="A2723" s="38" t="s">
        <v>6853</v>
      </c>
      <c r="B2723" s="39" t="s">
        <v>6854</v>
      </c>
      <c r="C2723" s="40"/>
      <c r="D2723" s="40"/>
      <c r="E2723" s="31"/>
      <c r="F2723" s="31"/>
      <c r="G2723" s="31"/>
    </row>
    <row r="2724" spans="1:7">
      <c r="A2724" s="38" t="s">
        <v>6855</v>
      </c>
      <c r="B2724" s="39" t="s">
        <v>6856</v>
      </c>
      <c r="C2724" s="40"/>
      <c r="D2724" s="40"/>
      <c r="E2724" s="31"/>
      <c r="F2724" s="31"/>
      <c r="G2724" s="31"/>
    </row>
    <row r="2725" spans="1:7">
      <c r="A2725" s="38" t="s">
        <v>6857</v>
      </c>
      <c r="B2725" s="39" t="s">
        <v>6858</v>
      </c>
      <c r="C2725" s="40"/>
      <c r="D2725" s="40"/>
      <c r="E2725" s="31"/>
      <c r="F2725" s="31"/>
      <c r="G2725" s="31"/>
    </row>
    <row r="2726" spans="1:7">
      <c r="A2726" s="38" t="s">
        <v>6859</v>
      </c>
      <c r="B2726" s="39" t="s">
        <v>6860</v>
      </c>
      <c r="C2726" s="40"/>
      <c r="D2726" s="40"/>
      <c r="E2726" s="31"/>
      <c r="F2726" s="31"/>
      <c r="G2726" s="31"/>
    </row>
    <row r="2727" spans="1:7">
      <c r="A2727" s="38" t="s">
        <v>6861</v>
      </c>
      <c r="B2727" s="39" t="s">
        <v>6862</v>
      </c>
      <c r="C2727" s="40"/>
      <c r="D2727" s="40"/>
      <c r="E2727" s="31"/>
      <c r="F2727" s="31"/>
      <c r="G2727" s="31"/>
    </row>
    <row r="2728" spans="1:7">
      <c r="A2728" s="38" t="s">
        <v>6863</v>
      </c>
      <c r="B2728" s="39" t="s">
        <v>6864</v>
      </c>
      <c r="C2728" s="40"/>
      <c r="D2728" s="40"/>
      <c r="E2728" s="31"/>
      <c r="F2728" s="31"/>
      <c r="G2728" s="31"/>
    </row>
    <row r="2729" spans="1:7">
      <c r="A2729" s="38" t="s">
        <v>6865</v>
      </c>
      <c r="B2729" s="39" t="s">
        <v>6866</v>
      </c>
      <c r="C2729" s="40"/>
      <c r="D2729" s="40"/>
      <c r="E2729" s="31"/>
      <c r="F2729" s="31"/>
      <c r="G2729" s="31"/>
    </row>
    <row r="2730" spans="1:7">
      <c r="A2730" s="38" t="s">
        <v>6867</v>
      </c>
      <c r="B2730" s="39" t="s">
        <v>6868</v>
      </c>
      <c r="C2730" s="40"/>
      <c r="D2730" s="40"/>
      <c r="E2730" s="31"/>
      <c r="F2730" s="31"/>
      <c r="G2730" s="31"/>
    </row>
    <row r="2731" spans="1:7">
      <c r="A2731" s="38" t="s">
        <v>6869</v>
      </c>
      <c r="B2731" s="39" t="s">
        <v>6870</v>
      </c>
      <c r="C2731" s="40"/>
      <c r="D2731" s="40"/>
      <c r="E2731" s="31"/>
      <c r="F2731" s="31"/>
      <c r="G2731" s="31"/>
    </row>
    <row r="2732" spans="1:7">
      <c r="A2732" s="38" t="s">
        <v>6871</v>
      </c>
      <c r="B2732" s="39" t="s">
        <v>6872</v>
      </c>
      <c r="C2732" s="40"/>
      <c r="D2732" s="40"/>
      <c r="E2732" s="31"/>
      <c r="F2732" s="31"/>
      <c r="G2732" s="31"/>
    </row>
    <row r="2733" spans="1:7">
      <c r="A2733" s="38" t="s">
        <v>6873</v>
      </c>
      <c r="B2733" s="39" t="s">
        <v>6874</v>
      </c>
      <c r="C2733" s="40"/>
      <c r="D2733" s="40"/>
      <c r="E2733" s="31"/>
      <c r="F2733" s="31"/>
      <c r="G2733" s="31"/>
    </row>
    <row r="2734" spans="1:7">
      <c r="A2734" s="38" t="s">
        <v>6875</v>
      </c>
      <c r="B2734" s="39" t="s">
        <v>6876</v>
      </c>
      <c r="C2734" s="40"/>
      <c r="D2734" s="40"/>
      <c r="E2734" s="31"/>
      <c r="F2734" s="31"/>
      <c r="G2734" s="31"/>
    </row>
    <row r="2735" spans="1:7">
      <c r="A2735" s="38" t="s">
        <v>6877</v>
      </c>
      <c r="B2735" s="39" t="s">
        <v>6878</v>
      </c>
      <c r="C2735" s="40"/>
      <c r="D2735" s="40"/>
      <c r="E2735" s="31"/>
      <c r="F2735" s="31"/>
      <c r="G2735" s="31"/>
    </row>
    <row r="2736" spans="1:7">
      <c r="A2736" s="38" t="s">
        <v>6879</v>
      </c>
      <c r="B2736" s="39" t="s">
        <v>6880</v>
      </c>
      <c r="C2736" s="40"/>
      <c r="D2736" s="40"/>
      <c r="E2736" s="31"/>
      <c r="F2736" s="31"/>
      <c r="G2736" s="31"/>
    </row>
    <row r="2737" spans="1:7">
      <c r="A2737" s="38" t="s">
        <v>6881</v>
      </c>
      <c r="B2737" s="39" t="s">
        <v>6882</v>
      </c>
      <c r="C2737" s="40"/>
      <c r="D2737" s="40"/>
      <c r="E2737" s="31"/>
      <c r="F2737" s="31"/>
      <c r="G2737" s="31"/>
    </row>
    <row r="2738" spans="1:7">
      <c r="A2738" s="38" t="s">
        <v>6883</v>
      </c>
      <c r="B2738" s="39" t="s">
        <v>6884</v>
      </c>
      <c r="C2738" s="40"/>
      <c r="D2738" s="40"/>
      <c r="E2738" s="31"/>
      <c r="F2738" s="31"/>
      <c r="G2738" s="31"/>
    </row>
    <row r="2739" spans="1:7">
      <c r="A2739" s="38" t="s">
        <v>6885</v>
      </c>
      <c r="B2739" s="39" t="s">
        <v>6886</v>
      </c>
      <c r="C2739" s="40"/>
      <c r="D2739" s="40"/>
      <c r="E2739" s="31"/>
      <c r="F2739" s="31"/>
      <c r="G2739" s="31"/>
    </row>
    <row r="2740" spans="1:7">
      <c r="A2740" s="38" t="s">
        <v>6887</v>
      </c>
      <c r="B2740" s="39" t="s">
        <v>6888</v>
      </c>
      <c r="C2740" s="40"/>
      <c r="D2740" s="40"/>
      <c r="E2740" s="31"/>
      <c r="F2740" s="31"/>
      <c r="G2740" s="31"/>
    </row>
    <row r="2741" spans="1:7">
      <c r="A2741" s="38" t="s">
        <v>6889</v>
      </c>
      <c r="B2741" s="39" t="s">
        <v>6890</v>
      </c>
      <c r="C2741" s="40"/>
      <c r="D2741" s="40"/>
      <c r="E2741" s="31"/>
      <c r="F2741" s="31"/>
      <c r="G2741" s="31"/>
    </row>
    <row r="2742" spans="1:7">
      <c r="A2742" s="38" t="s">
        <v>6891</v>
      </c>
      <c r="B2742" s="39" t="s">
        <v>6892</v>
      </c>
      <c r="C2742" s="40"/>
      <c r="D2742" s="40"/>
      <c r="E2742" s="31"/>
      <c r="F2742" s="31"/>
      <c r="G2742" s="31"/>
    </row>
    <row r="2743" spans="1:7">
      <c r="A2743" s="38" t="s">
        <v>6893</v>
      </c>
      <c r="B2743" s="39" t="s">
        <v>6894</v>
      </c>
      <c r="C2743" s="40"/>
      <c r="D2743" s="40"/>
      <c r="E2743" s="31"/>
      <c r="F2743" s="31"/>
      <c r="G2743" s="31"/>
    </row>
    <row r="2744" spans="1:7">
      <c r="A2744" s="38" t="s">
        <v>6895</v>
      </c>
      <c r="B2744" s="39" t="s">
        <v>6896</v>
      </c>
      <c r="C2744" s="40"/>
      <c r="D2744" s="40"/>
      <c r="E2744" s="31"/>
      <c r="F2744" s="31"/>
      <c r="G2744" s="31"/>
    </row>
    <row r="2745" spans="1:7">
      <c r="A2745" s="38" t="s">
        <v>6897</v>
      </c>
      <c r="B2745" s="39" t="s">
        <v>6898</v>
      </c>
      <c r="C2745" s="40"/>
      <c r="D2745" s="40"/>
      <c r="E2745" s="31"/>
      <c r="F2745" s="31"/>
      <c r="G2745" s="31"/>
    </row>
    <row r="2746" spans="1:7">
      <c r="A2746" s="38" t="s">
        <v>6899</v>
      </c>
      <c r="B2746" s="39" t="s">
        <v>6900</v>
      </c>
      <c r="C2746" s="40"/>
      <c r="D2746" s="40"/>
      <c r="E2746" s="31"/>
      <c r="F2746" s="31"/>
      <c r="G2746" s="31"/>
    </row>
    <row r="2747" spans="1:7">
      <c r="A2747" s="38" t="s">
        <v>6901</v>
      </c>
      <c r="B2747" s="39" t="s">
        <v>6902</v>
      </c>
      <c r="C2747" s="40"/>
      <c r="D2747" s="40"/>
      <c r="E2747" s="31"/>
      <c r="F2747" s="31"/>
      <c r="G2747" s="31"/>
    </row>
    <row r="2748" spans="1:7">
      <c r="A2748" s="38" t="s">
        <v>6903</v>
      </c>
      <c r="B2748" s="39" t="s">
        <v>6904</v>
      </c>
      <c r="C2748" s="40"/>
      <c r="D2748" s="40"/>
      <c r="E2748" s="31"/>
      <c r="F2748" s="31"/>
      <c r="G2748" s="31"/>
    </row>
    <row r="2749" spans="1:7">
      <c r="A2749" s="38" t="s">
        <v>6905</v>
      </c>
      <c r="B2749" s="39" t="s">
        <v>6906</v>
      </c>
      <c r="C2749" s="40"/>
      <c r="D2749" s="40"/>
      <c r="E2749" s="31"/>
      <c r="F2749" s="31"/>
      <c r="G2749" s="31"/>
    </row>
    <row r="2750" spans="1:7">
      <c r="A2750" s="38" t="s">
        <v>6907</v>
      </c>
      <c r="B2750" s="39" t="s">
        <v>6908</v>
      </c>
      <c r="C2750" s="40"/>
      <c r="D2750" s="40"/>
      <c r="E2750" s="31"/>
      <c r="F2750" s="31"/>
      <c r="G2750" s="31"/>
    </row>
    <row r="2751" spans="1:7">
      <c r="A2751" s="38" t="s">
        <v>6909</v>
      </c>
      <c r="B2751" s="39" t="s">
        <v>6910</v>
      </c>
      <c r="C2751" s="40"/>
      <c r="D2751" s="40"/>
      <c r="E2751" s="31"/>
      <c r="F2751" s="31"/>
      <c r="G2751" s="31"/>
    </row>
    <row r="2752" spans="1:7">
      <c r="A2752" s="38" t="s">
        <v>6911</v>
      </c>
      <c r="B2752" s="39" t="s">
        <v>6912</v>
      </c>
      <c r="C2752" s="40"/>
      <c r="D2752" s="40"/>
      <c r="E2752" s="31"/>
      <c r="F2752" s="31"/>
      <c r="G2752" s="31"/>
    </row>
    <row r="2753" spans="1:7">
      <c r="A2753" s="38" t="s">
        <v>6913</v>
      </c>
      <c r="B2753" s="39" t="s">
        <v>6914</v>
      </c>
      <c r="C2753" s="40"/>
      <c r="D2753" s="40"/>
      <c r="E2753" s="31"/>
      <c r="F2753" s="31"/>
      <c r="G2753" s="31"/>
    </row>
    <row r="2754" spans="1:7">
      <c r="A2754" s="38" t="s">
        <v>6915</v>
      </c>
      <c r="B2754" s="39" t="s">
        <v>6916</v>
      </c>
      <c r="C2754" s="40"/>
      <c r="D2754" s="40"/>
      <c r="E2754" s="31"/>
      <c r="F2754" s="31"/>
      <c r="G2754" s="31"/>
    </row>
    <row r="2755" spans="1:7">
      <c r="A2755" s="38" t="s">
        <v>6917</v>
      </c>
      <c r="B2755" s="39" t="s">
        <v>6918</v>
      </c>
      <c r="C2755" s="40"/>
      <c r="D2755" s="40"/>
      <c r="E2755" s="31"/>
      <c r="F2755" s="31"/>
      <c r="G2755" s="31"/>
    </row>
    <row r="2756" spans="1:7">
      <c r="A2756" s="38" t="s">
        <v>6919</v>
      </c>
      <c r="B2756" s="39" t="s">
        <v>6920</v>
      </c>
      <c r="C2756" s="40"/>
      <c r="D2756" s="40"/>
      <c r="E2756" s="31"/>
      <c r="F2756" s="31"/>
      <c r="G2756" s="31"/>
    </row>
    <row r="2757" spans="1:7">
      <c r="A2757" s="38" t="s">
        <v>6921</v>
      </c>
      <c r="B2757" s="39" t="s">
        <v>6922</v>
      </c>
      <c r="C2757" s="40"/>
      <c r="D2757" s="40"/>
      <c r="E2757" s="31"/>
      <c r="F2757" s="31"/>
      <c r="G2757" s="31"/>
    </row>
    <row r="2758" spans="1:7">
      <c r="A2758" s="38" t="s">
        <v>6923</v>
      </c>
      <c r="B2758" s="39" t="s">
        <v>6924</v>
      </c>
      <c r="C2758" s="40"/>
      <c r="D2758" s="40"/>
      <c r="E2758" s="31"/>
      <c r="F2758" s="31"/>
      <c r="G2758" s="31"/>
    </row>
    <row r="2759" spans="1:7">
      <c r="A2759" s="38" t="s">
        <v>6925</v>
      </c>
      <c r="B2759" s="39" t="s">
        <v>6926</v>
      </c>
      <c r="C2759" s="40"/>
      <c r="D2759" s="40"/>
      <c r="E2759" s="31"/>
      <c r="F2759" s="31"/>
      <c r="G2759" s="31"/>
    </row>
    <row r="2760" spans="1:7">
      <c r="A2760" s="38" t="s">
        <v>6927</v>
      </c>
      <c r="B2760" s="39" t="s">
        <v>6928</v>
      </c>
      <c r="C2760" s="40"/>
      <c r="D2760" s="40"/>
      <c r="E2760" s="31"/>
      <c r="F2760" s="31"/>
      <c r="G2760" s="31"/>
    </row>
    <row r="2761" spans="1:7">
      <c r="A2761" s="38" t="s">
        <v>6929</v>
      </c>
      <c r="B2761" s="39" t="s">
        <v>6930</v>
      </c>
      <c r="C2761" s="40"/>
      <c r="D2761" s="40"/>
      <c r="E2761" s="31"/>
      <c r="F2761" s="31"/>
      <c r="G2761" s="31"/>
    </row>
    <row r="2762" spans="1:7">
      <c r="A2762" s="38" t="s">
        <v>6931</v>
      </c>
      <c r="B2762" s="39" t="s">
        <v>6932</v>
      </c>
      <c r="C2762" s="40"/>
      <c r="D2762" s="40"/>
      <c r="E2762" s="31"/>
      <c r="F2762" s="31"/>
      <c r="G2762" s="31"/>
    </row>
    <row r="2763" spans="1:7">
      <c r="A2763" s="38" t="s">
        <v>6933</v>
      </c>
      <c r="B2763" s="39" t="s">
        <v>6934</v>
      </c>
      <c r="C2763" s="40"/>
      <c r="D2763" s="40"/>
      <c r="E2763" s="31"/>
      <c r="F2763" s="31"/>
      <c r="G2763" s="31"/>
    </row>
    <row r="2764" spans="1:7">
      <c r="A2764" s="38" t="s">
        <v>194</v>
      </c>
      <c r="B2764" s="39" t="s">
        <v>6935</v>
      </c>
      <c r="C2764" s="40" t="s">
        <v>4619</v>
      </c>
      <c r="D2764" s="28" t="s">
        <v>6936</v>
      </c>
      <c r="E2764" s="31"/>
      <c r="F2764" s="31"/>
      <c r="G2764" s="31"/>
    </row>
    <row r="2765" spans="1:7">
      <c r="A2765" s="38" t="s">
        <v>6937</v>
      </c>
      <c r="B2765" s="39"/>
      <c r="C2765" s="43" t="s">
        <v>6938</v>
      </c>
      <c r="D2765" s="28" t="s">
        <v>6939</v>
      </c>
      <c r="E2765" s="31"/>
      <c r="F2765" s="31"/>
      <c r="G2765" s="31"/>
    </row>
    <row r="2766" spans="1:7">
      <c r="A2766" s="38" t="s">
        <v>6940</v>
      </c>
      <c r="B2766" s="39" t="s">
        <v>6935</v>
      </c>
      <c r="C2766" s="40" t="s">
        <v>6941</v>
      </c>
      <c r="D2766" s="40" t="s">
        <v>6942</v>
      </c>
      <c r="E2766" s="31"/>
      <c r="F2766" s="31"/>
      <c r="G2766" s="31"/>
    </row>
    <row r="2767" spans="1:7">
      <c r="A2767" s="38" t="s">
        <v>931</v>
      </c>
      <c r="B2767" s="39" t="s">
        <v>6935</v>
      </c>
      <c r="C2767" s="40" t="s">
        <v>928</v>
      </c>
      <c r="D2767" s="40" t="s">
        <v>6943</v>
      </c>
      <c r="E2767" s="31"/>
      <c r="F2767" s="31"/>
      <c r="G2767" s="31"/>
    </row>
    <row r="2768" spans="1:7">
      <c r="A2768" s="40" t="s">
        <v>6944</v>
      </c>
      <c r="B2768" s="39" t="s">
        <v>6935</v>
      </c>
      <c r="C2768" s="40" t="s">
        <v>3027</v>
      </c>
      <c r="D2768" s="28" t="s">
        <v>6945</v>
      </c>
      <c r="E2768" s="31"/>
      <c r="F2768" s="31"/>
      <c r="G2768" s="31"/>
    </row>
    <row r="2769" spans="1:7">
      <c r="A2769" s="38" t="s">
        <v>6946</v>
      </c>
      <c r="B2769" s="39" t="s">
        <v>6935</v>
      </c>
      <c r="C2769" s="40" t="s">
        <v>725</v>
      </c>
      <c r="D2769" s="40" t="s">
        <v>6947</v>
      </c>
      <c r="E2769" s="31"/>
      <c r="F2769" s="31"/>
      <c r="G2769" s="31"/>
    </row>
    <row r="2770" spans="1:7">
      <c r="A2770" s="38" t="s">
        <v>1161</v>
      </c>
      <c r="B2770" s="39" t="s">
        <v>6935</v>
      </c>
      <c r="C2770" s="40" t="s">
        <v>6948</v>
      </c>
      <c r="D2770" s="29" t="s">
        <v>6949</v>
      </c>
      <c r="E2770" s="31"/>
      <c r="F2770" s="31"/>
      <c r="G2770" s="31"/>
    </row>
    <row r="2771" spans="1:7">
      <c r="A2771" s="38" t="s">
        <v>6950</v>
      </c>
      <c r="B2771" s="39" t="s">
        <v>6935</v>
      </c>
      <c r="C2771" s="40" t="s">
        <v>717</v>
      </c>
      <c r="D2771" s="40" t="s">
        <v>6951</v>
      </c>
      <c r="E2771" s="31"/>
      <c r="F2771" s="31"/>
      <c r="G2771" s="31"/>
    </row>
    <row r="2772" spans="1:7">
      <c r="A2772" s="38" t="s">
        <v>6952</v>
      </c>
      <c r="B2772" s="39" t="s">
        <v>6935</v>
      </c>
      <c r="C2772" s="40" t="s">
        <v>963</v>
      </c>
      <c r="D2772" s="40" t="s">
        <v>6953</v>
      </c>
      <c r="E2772" s="31"/>
      <c r="F2772" s="31"/>
      <c r="G2772" s="31"/>
    </row>
    <row r="2773" spans="1:7">
      <c r="A2773" s="38" t="s">
        <v>6954</v>
      </c>
      <c r="B2773" s="39" t="s">
        <v>6935</v>
      </c>
      <c r="C2773" s="40" t="s">
        <v>70</v>
      </c>
      <c r="D2773" s="40" t="s">
        <v>6955</v>
      </c>
      <c r="E2773" s="31"/>
      <c r="F2773" s="31"/>
      <c r="G2773" s="31"/>
    </row>
    <row r="2774" spans="1:7">
      <c r="A2774" s="38" t="s">
        <v>6956</v>
      </c>
      <c r="B2774" s="39" t="s">
        <v>6935</v>
      </c>
      <c r="C2774" s="40" t="s">
        <v>2493</v>
      </c>
      <c r="D2774" s="40" t="s">
        <v>6957</v>
      </c>
      <c r="E2774" s="31"/>
      <c r="F2774" s="31"/>
      <c r="G2774" s="31"/>
    </row>
    <row r="2775" spans="1:7">
      <c r="A2775" s="38" t="s">
        <v>64</v>
      </c>
      <c r="B2775" s="39" t="s">
        <v>6935</v>
      </c>
      <c r="C2775" s="40" t="s">
        <v>60</v>
      </c>
      <c r="D2775" s="40" t="s">
        <v>6958</v>
      </c>
      <c r="E2775" s="31"/>
      <c r="F2775" s="31"/>
      <c r="G2775" s="31"/>
    </row>
    <row r="2776" spans="1:7">
      <c r="A2776" s="38" t="s">
        <v>387</v>
      </c>
      <c r="B2776" s="39">
        <v>40182077</v>
      </c>
      <c r="C2776" s="40" t="s">
        <v>79</v>
      </c>
      <c r="D2776" s="40"/>
      <c r="E2776" s="31"/>
      <c r="F2776" s="31"/>
      <c r="G2776" s="31"/>
    </row>
    <row r="2777" spans="1:7">
      <c r="A2777" s="38" t="s">
        <v>915</v>
      </c>
      <c r="B2777" s="39">
        <v>19501364</v>
      </c>
      <c r="C2777" s="40" t="s">
        <v>572</v>
      </c>
      <c r="D2777" s="40"/>
      <c r="E2777" s="31"/>
      <c r="F2777" s="31"/>
      <c r="G2777" s="31"/>
    </row>
    <row r="2778" spans="1:7">
      <c r="A2778" s="38" t="s">
        <v>577</v>
      </c>
      <c r="B2778" s="39">
        <v>27289413</v>
      </c>
      <c r="C2778" s="40" t="s">
        <v>572</v>
      </c>
      <c r="D2778" s="40"/>
      <c r="E2778" s="31"/>
      <c r="F2778" s="31"/>
      <c r="G2778" s="31"/>
    </row>
    <row r="2779" spans="1:7">
      <c r="A2779" s="38" t="s">
        <v>736</v>
      </c>
      <c r="B2779" s="39">
        <v>10205138</v>
      </c>
      <c r="C2779" s="40" t="s">
        <v>572</v>
      </c>
      <c r="D2779" s="40"/>
      <c r="E2779" s="31"/>
      <c r="F2779" s="31"/>
      <c r="G2779" s="31"/>
    </row>
    <row r="2780" spans="1:7">
      <c r="A2780" s="38" t="s">
        <v>751</v>
      </c>
      <c r="B2780" s="39"/>
      <c r="C2780" s="40" t="s">
        <v>717</v>
      </c>
      <c r="D2780" s="40"/>
      <c r="E2780" s="31"/>
      <c r="F2780" s="31"/>
      <c r="G2780" s="31"/>
    </row>
    <row r="2781" spans="1:7">
      <c r="A2781" s="38" t="s">
        <v>759</v>
      </c>
      <c r="B2781" s="39"/>
      <c r="C2781" s="40" t="s">
        <v>321</v>
      </c>
      <c r="D2781" s="40"/>
      <c r="E2781" s="31"/>
      <c r="F2781" s="31"/>
      <c r="G2781" s="31"/>
    </row>
    <row r="2782" spans="1:7">
      <c r="A2782" s="40" t="s">
        <v>772</v>
      </c>
      <c r="B2782" s="39"/>
      <c r="C2782" s="40" t="s">
        <v>725</v>
      </c>
      <c r="D2782" s="40"/>
      <c r="E2782" s="31"/>
      <c r="F2782" s="31"/>
      <c r="G2782" s="31"/>
    </row>
    <row r="2783" spans="1:7">
      <c r="A2783" s="38" t="s">
        <v>506</v>
      </c>
      <c r="B2783" s="39">
        <v>10216991</v>
      </c>
      <c r="C2783" s="40" t="s">
        <v>6941</v>
      </c>
      <c r="D2783" s="40"/>
      <c r="E2783" s="31"/>
      <c r="F2783" s="31"/>
      <c r="G2783" s="31"/>
    </row>
    <row r="2784" spans="1:7">
      <c r="A2784" s="44" t="s">
        <v>779</v>
      </c>
      <c r="B2784" s="39">
        <v>40015715</v>
      </c>
      <c r="C2784" s="40" t="s">
        <v>111</v>
      </c>
      <c r="D2784" s="40"/>
      <c r="E2784" s="31"/>
      <c r="F2784" s="31"/>
      <c r="G2784" s="31"/>
    </row>
    <row r="2785" spans="1:7">
      <c r="A2785" s="38" t="s">
        <v>778</v>
      </c>
      <c r="B2785" s="39"/>
      <c r="C2785" s="40" t="s">
        <v>621</v>
      </c>
      <c r="D2785" s="40"/>
      <c r="E2785" s="31"/>
      <c r="F2785" s="31"/>
      <c r="G2785" s="31"/>
    </row>
    <row r="2786" spans="1:7">
      <c r="A2786" s="44" t="s">
        <v>168</v>
      </c>
      <c r="B2786" s="39"/>
      <c r="C2786" s="40" t="s">
        <v>79</v>
      </c>
      <c r="D2786" s="40"/>
      <c r="E2786" s="31"/>
      <c r="F2786" s="31"/>
      <c r="G2786" s="31"/>
    </row>
    <row r="2787" spans="1:7">
      <c r="A2787" s="40" t="s">
        <v>786</v>
      </c>
      <c r="B2787" s="39"/>
      <c r="C2787" s="40" t="s">
        <v>6959</v>
      </c>
      <c r="D2787" s="40"/>
      <c r="E2787" s="31"/>
      <c r="F2787" s="31"/>
      <c r="G2787" s="31"/>
    </row>
    <row r="2788" spans="1:7">
      <c r="A2788" s="44" t="s">
        <v>807</v>
      </c>
      <c r="B2788" s="39"/>
      <c r="C2788" s="40" t="s">
        <v>1391</v>
      </c>
      <c r="D2788" s="40"/>
      <c r="E2788" s="31"/>
      <c r="F2788" s="31"/>
      <c r="G2788" s="31"/>
    </row>
    <row r="2789" spans="1:7">
      <c r="A2789" s="38" t="s">
        <v>809</v>
      </c>
      <c r="B2789" s="39"/>
      <c r="C2789" s="40" t="s">
        <v>6960</v>
      </c>
      <c r="D2789" s="40"/>
      <c r="E2789" s="31"/>
      <c r="F2789" s="31"/>
      <c r="G2789" s="31"/>
    </row>
    <row r="2790" spans="1:7">
      <c r="A2790" s="38" t="s">
        <v>827</v>
      </c>
      <c r="B2790" s="39"/>
      <c r="C2790" s="40" t="s">
        <v>6961</v>
      </c>
      <c r="D2790" s="40"/>
      <c r="E2790" s="31"/>
      <c r="F2790" s="31"/>
      <c r="G2790" s="31"/>
    </row>
    <row r="2791" spans="1:7">
      <c r="A2791" s="38" t="s">
        <v>857</v>
      </c>
      <c r="B2791" s="39"/>
      <c r="C2791" s="40" t="s">
        <v>866</v>
      </c>
      <c r="D2791" s="40"/>
      <c r="E2791" s="31"/>
      <c r="F2791" s="31"/>
      <c r="G2791" s="31"/>
    </row>
    <row r="2792" spans="1:7">
      <c r="A2792" s="38" t="s">
        <v>887</v>
      </c>
      <c r="B2792" s="39"/>
      <c r="C2792" s="40" t="s">
        <v>963</v>
      </c>
      <c r="D2792" s="40"/>
      <c r="E2792" s="31"/>
      <c r="F2792" s="31"/>
      <c r="G2792" s="31"/>
    </row>
    <row r="2793" spans="1:7">
      <c r="A2793" s="38" t="s">
        <v>916</v>
      </c>
      <c r="B2793" s="39"/>
      <c r="C2793" s="40" t="s">
        <v>572</v>
      </c>
      <c r="D2793" s="40"/>
      <c r="E2793" s="31"/>
      <c r="F2793" s="31"/>
      <c r="G2793" s="31"/>
    </row>
    <row r="2794" spans="1:7">
      <c r="A2794" s="38" t="s">
        <v>923</v>
      </c>
      <c r="B2794" s="39"/>
      <c r="C2794" s="40" t="s">
        <v>717</v>
      </c>
      <c r="D2794" s="40"/>
      <c r="E2794" s="31"/>
      <c r="F2794" s="31"/>
      <c r="G2794" s="31"/>
    </row>
    <row r="2795" spans="1:7">
      <c r="A2795" s="38" t="s">
        <v>245</v>
      </c>
      <c r="B2795" s="39">
        <v>20292184</v>
      </c>
      <c r="C2795" s="40" t="s">
        <v>928</v>
      </c>
      <c r="D2795" s="40"/>
      <c r="E2795" s="31"/>
      <c r="F2795" s="31"/>
      <c r="G2795" s="31"/>
    </row>
    <row r="2796" spans="1:7">
      <c r="A2796" s="38" t="s">
        <v>884</v>
      </c>
      <c r="B2796" s="39"/>
      <c r="C2796" s="40" t="s">
        <v>963</v>
      </c>
      <c r="D2796" s="40"/>
      <c r="E2796" s="31"/>
      <c r="F2796" s="31"/>
      <c r="G2796" s="31"/>
    </row>
    <row r="2797" spans="1:7">
      <c r="A2797" s="38" t="s">
        <v>937</v>
      </c>
      <c r="B2797" s="39"/>
      <c r="C2797" s="40" t="s">
        <v>672</v>
      </c>
      <c r="D2797" s="40"/>
      <c r="E2797" s="31"/>
      <c r="F2797" s="31"/>
      <c r="G2797" s="31"/>
    </row>
    <row r="2798" spans="1:7">
      <c r="A2798" s="44" t="s">
        <v>943</v>
      </c>
      <c r="B2798" s="39"/>
      <c r="C2798" s="40" t="s">
        <v>717</v>
      </c>
      <c r="D2798" s="40"/>
      <c r="E2798" s="31"/>
      <c r="F2798" s="31"/>
      <c r="G2798" s="31"/>
    </row>
    <row r="2799" spans="1:7">
      <c r="A2799" s="40" t="s">
        <v>961</v>
      </c>
      <c r="B2799" s="39"/>
      <c r="C2799" s="40" t="s">
        <v>6962</v>
      </c>
      <c r="D2799" s="40"/>
      <c r="E2799" s="31"/>
      <c r="F2799" s="31"/>
      <c r="G2799" s="31"/>
    </row>
    <row r="2800" spans="1:7">
      <c r="A2800" s="38" t="s">
        <v>969</v>
      </c>
      <c r="B2800" s="39"/>
      <c r="C2800" s="40" t="s">
        <v>572</v>
      </c>
      <c r="D2800" s="40"/>
      <c r="E2800" s="31"/>
      <c r="F2800" s="31"/>
      <c r="G2800" s="31"/>
    </row>
    <row r="2801" spans="1:7">
      <c r="A2801" s="38" t="s">
        <v>1096</v>
      </c>
      <c r="B2801" s="39"/>
      <c r="C2801" s="40" t="s">
        <v>6963</v>
      </c>
      <c r="D2801" s="40"/>
      <c r="E2801" s="31"/>
      <c r="F2801" s="31"/>
      <c r="G2801" s="31"/>
    </row>
    <row r="2802" spans="1:7">
      <c r="A2802" s="38" t="s">
        <v>217</v>
      </c>
      <c r="B2802" s="39"/>
      <c r="C2802" s="40" t="s">
        <v>677</v>
      </c>
      <c r="D2802" s="40"/>
      <c r="E2802" s="31"/>
      <c r="F2802" s="31"/>
      <c r="G2802" s="31"/>
    </row>
    <row r="2803" spans="1:7">
      <c r="A2803" s="38" t="s">
        <v>980</v>
      </c>
      <c r="B2803" s="39">
        <v>10204892</v>
      </c>
      <c r="C2803" s="40" t="s">
        <v>866</v>
      </c>
      <c r="D2803" s="40"/>
      <c r="E2803" s="31"/>
      <c r="F2803" s="31"/>
      <c r="G2803" s="31"/>
    </row>
    <row r="2804" spans="1:7">
      <c r="A2804" s="43" t="s">
        <v>711</v>
      </c>
      <c r="B2804" s="39"/>
      <c r="C2804" s="40" t="s">
        <v>621</v>
      </c>
      <c r="D2804" s="40"/>
      <c r="E2804" s="31"/>
      <c r="F2804" s="31"/>
      <c r="G2804" s="31"/>
    </row>
    <row r="2805" spans="1:7">
      <c r="A2805" s="44" t="s">
        <v>990</v>
      </c>
      <c r="B2805" s="39"/>
      <c r="C2805" s="40" t="s">
        <v>103</v>
      </c>
      <c r="D2805" s="40"/>
      <c r="E2805" s="31"/>
      <c r="F2805" s="31"/>
      <c r="G2805" s="31"/>
    </row>
    <row r="2806" spans="1:7">
      <c r="A2806" s="38" t="s">
        <v>999</v>
      </c>
      <c r="B2806" s="39"/>
      <c r="C2806" s="40" t="s">
        <v>6964</v>
      </c>
      <c r="D2806" s="40"/>
      <c r="E2806" s="31"/>
      <c r="F2806" s="31"/>
      <c r="G2806" s="31"/>
    </row>
    <row r="2807" spans="1:7">
      <c r="A2807" s="38" t="s">
        <v>1000</v>
      </c>
      <c r="B2807" s="39"/>
      <c r="C2807" s="40" t="s">
        <v>6965</v>
      </c>
      <c r="D2807" s="40"/>
      <c r="E2807" s="31"/>
      <c r="F2807" s="31"/>
      <c r="G2807" s="31"/>
    </row>
    <row r="2808" spans="1:7">
      <c r="A2808" s="40" t="s">
        <v>1007</v>
      </c>
      <c r="B2808" s="39">
        <v>19502390</v>
      </c>
      <c r="C2808" s="40" t="s">
        <v>70</v>
      </c>
      <c r="D2808" s="40"/>
      <c r="E2808" s="31"/>
      <c r="F2808" s="31"/>
      <c r="G2808" s="31"/>
    </row>
    <row r="2809" spans="1:7">
      <c r="A2809" s="38" t="s">
        <v>1024</v>
      </c>
      <c r="B2809" s="39"/>
      <c r="C2809" s="40" t="s">
        <v>222</v>
      </c>
      <c r="D2809" s="40"/>
      <c r="E2809" s="31"/>
      <c r="F2809" s="31"/>
      <c r="G2809" s="31"/>
    </row>
    <row r="2810" spans="1:7">
      <c r="A2810" s="44" t="s">
        <v>1026</v>
      </c>
      <c r="B2810" s="39"/>
      <c r="C2810" s="40" t="s">
        <v>222</v>
      </c>
      <c r="D2810" s="40"/>
      <c r="E2810" s="31"/>
      <c r="F2810" s="31"/>
      <c r="G2810" s="31"/>
    </row>
    <row r="2811" spans="1:7">
      <c r="A2811" s="38" t="s">
        <v>1032</v>
      </c>
      <c r="B2811" s="39">
        <v>19503289</v>
      </c>
      <c r="C2811" s="40" t="s">
        <v>646</v>
      </c>
      <c r="D2811" s="40"/>
      <c r="E2811" s="31"/>
      <c r="F2811" s="31"/>
      <c r="G2811" s="31"/>
    </row>
    <row r="2812" spans="1:7">
      <c r="A2812" s="38" t="s">
        <v>1040</v>
      </c>
      <c r="B2812" s="39"/>
      <c r="C2812" s="40" t="s">
        <v>717</v>
      </c>
      <c r="D2812" s="40"/>
      <c r="E2812" s="31"/>
      <c r="F2812" s="31"/>
      <c r="G2812" s="31"/>
    </row>
    <row r="2813" spans="1:7">
      <c r="A2813" s="38" t="s">
        <v>1014</v>
      </c>
      <c r="B2813" s="39">
        <v>10218884</v>
      </c>
      <c r="C2813" s="40" t="s">
        <v>646</v>
      </c>
      <c r="D2813" s="40"/>
      <c r="E2813" s="31"/>
      <c r="F2813" s="31"/>
      <c r="G2813" s="31"/>
    </row>
    <row r="2814" spans="1:7">
      <c r="A2814" s="38" t="s">
        <v>1055</v>
      </c>
      <c r="B2814" s="39"/>
      <c r="C2814" s="40" t="s">
        <v>6966</v>
      </c>
      <c r="D2814" s="40"/>
      <c r="E2814" s="31"/>
      <c r="F2814" s="31"/>
      <c r="G2814" s="31"/>
    </row>
    <row r="2815" spans="1:7">
      <c r="A2815" s="40" t="s">
        <v>1070</v>
      </c>
      <c r="B2815" s="39"/>
      <c r="C2815" s="40" t="s">
        <v>70</v>
      </c>
      <c r="D2815" s="40"/>
      <c r="E2815" s="31"/>
      <c r="F2815" s="31"/>
      <c r="G2815" s="31"/>
    </row>
    <row r="2816" spans="1:7" ht="30">
      <c r="A2816" s="38" t="s">
        <v>98</v>
      </c>
      <c r="B2816" s="39"/>
      <c r="C2816" s="45" t="s">
        <v>6967</v>
      </c>
      <c r="D2816" s="40"/>
      <c r="E2816" s="31"/>
      <c r="F2816" s="31"/>
      <c r="G2816" s="31"/>
    </row>
    <row r="2817" spans="1:7">
      <c r="A2817" s="38" t="s">
        <v>990</v>
      </c>
      <c r="B2817" s="39">
        <v>10196219</v>
      </c>
      <c r="C2817" s="40" t="s">
        <v>103</v>
      </c>
      <c r="D2817" s="40"/>
      <c r="E2817" s="31"/>
      <c r="F2817" s="31"/>
      <c r="G2817" s="31"/>
    </row>
    <row r="2818" spans="1:7">
      <c r="A2818" s="38" t="s">
        <v>807</v>
      </c>
      <c r="B2818" s="39">
        <v>23003027</v>
      </c>
      <c r="C2818" s="40" t="s">
        <v>493</v>
      </c>
      <c r="D2818" s="40"/>
      <c r="E2818" s="31"/>
      <c r="F2818" s="31"/>
      <c r="G2818" s="31"/>
    </row>
    <row r="2819" spans="1:7">
      <c r="A2819" s="38" t="s">
        <v>168</v>
      </c>
      <c r="B2819" s="39">
        <v>10132703</v>
      </c>
      <c r="C2819" s="40" t="s">
        <v>646</v>
      </c>
      <c r="D2819" s="40"/>
      <c r="E2819" s="31"/>
      <c r="F2819" s="31"/>
      <c r="G2819" s="31"/>
    </row>
    <row r="2820" spans="1:7">
      <c r="A2820" s="44" t="s">
        <v>751</v>
      </c>
      <c r="B2820" s="39">
        <v>19501397</v>
      </c>
      <c r="C2820" s="40" t="s">
        <v>717</v>
      </c>
      <c r="D2820" s="40"/>
      <c r="E2820" s="31"/>
      <c r="F2820" s="31"/>
      <c r="G2820" s="31"/>
    </row>
    <row r="2821" spans="1:7">
      <c r="A2821" s="38" t="s">
        <v>1109</v>
      </c>
      <c r="B2821" s="39"/>
      <c r="C2821" s="40" t="s">
        <v>70</v>
      </c>
      <c r="D2821" s="40"/>
      <c r="E2821" s="31"/>
      <c r="F2821" s="31"/>
      <c r="G2821" s="31"/>
    </row>
    <row r="2822" spans="1:7">
      <c r="A2822" s="38" t="s">
        <v>6968</v>
      </c>
      <c r="B2822" s="39"/>
      <c r="C2822" s="40" t="s">
        <v>717</v>
      </c>
      <c r="D2822" s="40"/>
      <c r="E2822" s="31"/>
      <c r="F2822" s="31"/>
      <c r="G2822" s="31"/>
    </row>
    <row r="2823" spans="1:7">
      <c r="A2823" s="38" t="s">
        <v>6969</v>
      </c>
      <c r="B2823" s="39">
        <v>19501608</v>
      </c>
      <c r="C2823" s="40" t="s">
        <v>1124</v>
      </c>
      <c r="D2823" s="40"/>
      <c r="E2823" s="31"/>
      <c r="F2823" s="31"/>
      <c r="G2823" s="31"/>
    </row>
    <row r="2824" spans="1:7">
      <c r="A2824" s="38" t="s">
        <v>1160</v>
      </c>
      <c r="B2824" s="39">
        <v>19504415</v>
      </c>
      <c r="C2824" s="40" t="s">
        <v>1156</v>
      </c>
      <c r="D2824" s="40"/>
      <c r="E2824" s="31"/>
      <c r="F2824" s="31"/>
      <c r="G2824" s="31"/>
    </row>
    <row r="2825" spans="1:7">
      <c r="A2825" s="38" t="s">
        <v>1161</v>
      </c>
      <c r="B2825" s="39">
        <v>10167261</v>
      </c>
      <c r="C2825" s="40" t="s">
        <v>1156</v>
      </c>
      <c r="D2825" s="40"/>
      <c r="E2825" s="31"/>
      <c r="F2825" s="31"/>
      <c r="G2825" s="31"/>
    </row>
    <row r="2826" spans="1:7">
      <c r="A2826" s="38" t="s">
        <v>1202</v>
      </c>
      <c r="B2826" s="39"/>
      <c r="C2826" s="40" t="s">
        <v>725</v>
      </c>
      <c r="D2826" s="40"/>
      <c r="E2826" s="31"/>
      <c r="F2826" s="31"/>
      <c r="G2826" s="31"/>
    </row>
    <row r="2827" spans="1:7">
      <c r="A2827" s="38" t="s">
        <v>1209</v>
      </c>
      <c r="B2827" s="39"/>
      <c r="C2827" s="40" t="s">
        <v>6970</v>
      </c>
      <c r="D2827" s="40"/>
      <c r="E2827" s="31"/>
      <c r="F2827" s="31"/>
      <c r="G2827" s="31"/>
    </row>
    <row r="2828" spans="1:7">
      <c r="A2828" s="40" t="s">
        <v>1191</v>
      </c>
      <c r="B2828" s="39"/>
      <c r="C2828" s="45" t="s">
        <v>646</v>
      </c>
      <c r="D2828" s="40"/>
      <c r="E2828" s="31"/>
      <c r="F2828" s="31"/>
      <c r="G2828" s="31"/>
    </row>
    <row r="2829" spans="1:7">
      <c r="A2829" s="38" t="s">
        <v>1198</v>
      </c>
      <c r="B2829" s="39"/>
      <c r="C2829" s="40" t="s">
        <v>85</v>
      </c>
      <c r="D2829" s="40"/>
      <c r="E2829" s="31"/>
      <c r="F2829" s="31"/>
      <c r="G2829" s="31"/>
    </row>
    <row r="2830" spans="1:7">
      <c r="A2830" s="38" t="s">
        <v>1240</v>
      </c>
      <c r="B2830" s="39"/>
      <c r="C2830" s="40" t="s">
        <v>1238</v>
      </c>
      <c r="D2830" s="40"/>
      <c r="E2830" s="31"/>
      <c r="F2830" s="31"/>
      <c r="G2830" s="31"/>
    </row>
    <row r="2831" spans="1:7">
      <c r="A2831" s="38" t="s">
        <v>1241</v>
      </c>
      <c r="B2831" s="39"/>
      <c r="C2831" s="40" t="s">
        <v>1238</v>
      </c>
      <c r="D2831" s="40"/>
      <c r="E2831" s="31"/>
      <c r="F2831" s="31"/>
      <c r="G2831" s="31"/>
    </row>
    <row r="2832" spans="1:7">
      <c r="A2832" s="38" t="s">
        <v>1558</v>
      </c>
      <c r="B2832" s="39"/>
      <c r="C2832" s="40" t="s">
        <v>6971</v>
      </c>
      <c r="D2832" s="40"/>
      <c r="E2832" s="31"/>
      <c r="F2832" s="31"/>
      <c r="G2832" s="31"/>
    </row>
    <row r="2833" spans="1:7">
      <c r="A2833" s="38" t="s">
        <v>1272</v>
      </c>
      <c r="B2833" s="39"/>
      <c r="C2833" s="40" t="s">
        <v>928</v>
      </c>
      <c r="D2833" s="40"/>
      <c r="E2833" s="31"/>
      <c r="F2833" s="31"/>
      <c r="G2833" s="31"/>
    </row>
    <row r="2834" spans="1:7">
      <c r="A2834" s="44" t="s">
        <v>1275</v>
      </c>
      <c r="B2834" s="39"/>
      <c r="C2834" s="40" t="s">
        <v>621</v>
      </c>
      <c r="D2834" s="40"/>
      <c r="E2834" s="31"/>
      <c r="F2834" s="31"/>
      <c r="G2834" s="31"/>
    </row>
    <row r="2835" spans="1:7">
      <c r="A2835" s="38" t="s">
        <v>1282</v>
      </c>
      <c r="B2835" s="39"/>
      <c r="C2835" s="40" t="s">
        <v>725</v>
      </c>
      <c r="D2835" s="40"/>
      <c r="E2835" s="31"/>
      <c r="F2835" s="31"/>
      <c r="G2835" s="31"/>
    </row>
    <row r="2836" spans="1:7">
      <c r="A2836" s="38" t="s">
        <v>1302</v>
      </c>
      <c r="B2836" s="39"/>
      <c r="C2836" s="40" t="s">
        <v>717</v>
      </c>
      <c r="D2836" s="40"/>
      <c r="E2836" s="31"/>
      <c r="F2836" s="31"/>
      <c r="G2836" s="31"/>
    </row>
    <row r="2837" spans="1:7">
      <c r="A2837" s="40" t="s">
        <v>152</v>
      </c>
      <c r="B2837" s="39"/>
      <c r="C2837" s="40" t="s">
        <v>677</v>
      </c>
      <c r="D2837" s="40"/>
      <c r="E2837" s="31"/>
      <c r="F2837" s="31"/>
      <c r="G2837" s="31"/>
    </row>
    <row r="2838" spans="1:7">
      <c r="A2838" s="44" t="s">
        <v>1350</v>
      </c>
      <c r="B2838" s="39"/>
      <c r="C2838" s="45" t="s">
        <v>717</v>
      </c>
      <c r="D2838" s="40"/>
      <c r="E2838" s="31"/>
      <c r="F2838" s="31"/>
      <c r="G2838" s="31"/>
    </row>
    <row r="2839" spans="1:7">
      <c r="A2839" s="40" t="s">
        <v>1351</v>
      </c>
      <c r="B2839" s="39"/>
      <c r="C2839" s="40" t="s">
        <v>672</v>
      </c>
      <c r="D2839" s="40"/>
      <c r="E2839" s="31"/>
      <c r="F2839" s="31"/>
      <c r="G2839" s="31"/>
    </row>
    <row r="2840" spans="1:7">
      <c r="A2840" s="43" t="s">
        <v>1357</v>
      </c>
      <c r="B2840" s="39"/>
      <c r="C2840" s="40" t="s">
        <v>963</v>
      </c>
      <c r="D2840" s="40"/>
      <c r="E2840" s="31"/>
      <c r="F2840" s="31"/>
      <c r="G2840" s="31"/>
    </row>
    <row r="2841" spans="1:7">
      <c r="A2841" s="46" t="s">
        <v>1378</v>
      </c>
      <c r="B2841" s="39"/>
      <c r="C2841" s="40" t="s">
        <v>6972</v>
      </c>
      <c r="D2841" s="40"/>
      <c r="E2841" s="31"/>
      <c r="F2841" s="31"/>
      <c r="G2841" s="31"/>
    </row>
    <row r="2842" spans="1:7">
      <c r="A2842" s="38" t="s">
        <v>1388</v>
      </c>
      <c r="B2842" s="39"/>
      <c r="C2842" s="40" t="s">
        <v>6973</v>
      </c>
      <c r="D2842" s="40"/>
      <c r="E2842" s="31"/>
      <c r="F2842" s="31"/>
      <c r="G2842" s="31"/>
    </row>
    <row r="2843" spans="1:7">
      <c r="A2843" s="44" t="s">
        <v>127</v>
      </c>
      <c r="B2843" s="39"/>
      <c r="C2843" s="40" t="s">
        <v>1695</v>
      </c>
      <c r="D2843" s="40"/>
      <c r="E2843" s="31"/>
      <c r="F2843" s="31"/>
      <c r="G2843" s="31"/>
    </row>
    <row r="2844" spans="1:7">
      <c r="A2844" s="38" t="s">
        <v>1389</v>
      </c>
      <c r="B2844" s="39"/>
      <c r="C2844" s="40" t="s">
        <v>6974</v>
      </c>
      <c r="D2844" s="40"/>
      <c r="E2844" s="31"/>
      <c r="F2844" s="31"/>
      <c r="G2844" s="31"/>
    </row>
    <row r="2845" spans="1:7">
      <c r="A2845" s="38" t="s">
        <v>1399</v>
      </c>
      <c r="B2845" s="39"/>
      <c r="C2845" s="40" t="s">
        <v>6975</v>
      </c>
      <c r="D2845" s="40"/>
      <c r="E2845" s="31"/>
      <c r="F2845" s="31"/>
      <c r="G2845" s="31"/>
    </row>
    <row r="2846" spans="1:7">
      <c r="A2846" s="40" t="s">
        <v>1400</v>
      </c>
      <c r="B2846" s="39"/>
      <c r="C2846" s="40" t="s">
        <v>6976</v>
      </c>
      <c r="D2846" s="40"/>
      <c r="E2846" s="31"/>
      <c r="F2846" s="31"/>
      <c r="G2846" s="31"/>
    </row>
    <row r="2847" spans="1:7">
      <c r="A2847" s="44" t="s">
        <v>1401</v>
      </c>
      <c r="B2847" s="39"/>
      <c r="C2847" s="40" t="s">
        <v>318</v>
      </c>
      <c r="D2847" s="40"/>
      <c r="E2847" s="31"/>
      <c r="F2847" s="31"/>
      <c r="G2847" s="31"/>
    </row>
    <row r="2848" spans="1:7">
      <c r="A2848" s="44" t="s">
        <v>1380</v>
      </c>
      <c r="B2848" s="39"/>
      <c r="C2848" s="40" t="s">
        <v>6972</v>
      </c>
      <c r="D2848" s="40"/>
      <c r="E2848" s="31"/>
      <c r="F2848" s="31"/>
      <c r="G2848" s="31"/>
    </row>
    <row r="2849" spans="1:7">
      <c r="A2849" s="38" t="s">
        <v>1477</v>
      </c>
      <c r="B2849" s="39"/>
      <c r="C2849" s="40" t="s">
        <v>1156</v>
      </c>
      <c r="D2849" s="40"/>
      <c r="E2849" s="31"/>
      <c r="F2849" s="31"/>
      <c r="G2849" s="31"/>
    </row>
    <row r="2850" spans="1:7" ht="13.5" customHeight="1">
      <c r="A2850" s="38" t="s">
        <v>1478</v>
      </c>
      <c r="B2850" s="39"/>
      <c r="C2850" s="45" t="s">
        <v>6977</v>
      </c>
      <c r="D2850" s="40"/>
      <c r="E2850" s="31"/>
      <c r="F2850" s="31"/>
      <c r="G2850" s="31"/>
    </row>
    <row r="2851" spans="1:7" ht="15" customHeight="1">
      <c r="A2851" s="38" t="s">
        <v>1479</v>
      </c>
      <c r="B2851" s="39"/>
      <c r="C2851" s="40" t="s">
        <v>6978</v>
      </c>
      <c r="D2851" s="40"/>
      <c r="E2851" s="31"/>
      <c r="F2851" s="31"/>
      <c r="G2851" s="31"/>
    </row>
    <row r="2852" spans="1:7">
      <c r="A2852" s="44" t="s">
        <v>1486</v>
      </c>
      <c r="B2852" s="39">
        <v>29816232</v>
      </c>
      <c r="C2852" s="40" t="s">
        <v>356</v>
      </c>
      <c r="D2852" s="40"/>
      <c r="E2852" s="31"/>
      <c r="F2852" s="31"/>
      <c r="G2852" s="31"/>
    </row>
    <row r="2853" spans="1:7">
      <c r="A2853" s="44" t="s">
        <v>475</v>
      </c>
      <c r="B2853" s="39"/>
      <c r="C2853" s="40" t="s">
        <v>356</v>
      </c>
      <c r="D2853" s="40"/>
      <c r="E2853" s="31"/>
      <c r="F2853" s="31"/>
      <c r="G2853" s="31"/>
    </row>
    <row r="2854" spans="1:7">
      <c r="A2854" s="38" t="s">
        <v>1488</v>
      </c>
      <c r="B2854" s="39"/>
      <c r="C2854" s="40" t="s">
        <v>356</v>
      </c>
      <c r="D2854" s="40"/>
      <c r="E2854" s="31"/>
      <c r="F2854" s="31"/>
      <c r="G2854" s="31"/>
    </row>
    <row r="2855" spans="1:7">
      <c r="A2855" s="40" t="s">
        <v>1500</v>
      </c>
      <c r="B2855" s="39"/>
      <c r="C2855" s="40" t="s">
        <v>4619</v>
      </c>
      <c r="D2855" s="40"/>
      <c r="E2855" s="31"/>
      <c r="F2855" s="31"/>
      <c r="G2855" s="31"/>
    </row>
    <row r="2856" spans="1:7">
      <c r="A2856" s="40" t="s">
        <v>678</v>
      </c>
      <c r="B2856" s="39"/>
      <c r="C2856" s="40" t="s">
        <v>1536</v>
      </c>
      <c r="D2856" s="40"/>
      <c r="E2856" s="31"/>
      <c r="F2856" s="31"/>
      <c r="G2856" s="31"/>
    </row>
    <row r="2857" spans="1:7">
      <c r="A2857" s="40" t="s">
        <v>1543</v>
      </c>
      <c r="B2857" s="39"/>
      <c r="C2857" s="40" t="s">
        <v>672</v>
      </c>
      <c r="D2857" s="40"/>
      <c r="E2857" s="31"/>
      <c r="F2857" s="31"/>
      <c r="G2857" s="31"/>
    </row>
    <row r="2858" spans="1:7">
      <c r="A2858" s="38" t="s">
        <v>1550</v>
      </c>
      <c r="B2858" s="39">
        <v>40155591</v>
      </c>
      <c r="C2858" s="40" t="s">
        <v>725</v>
      </c>
      <c r="D2858" s="40"/>
      <c r="E2858" s="31"/>
      <c r="F2858" s="31"/>
      <c r="G2858" s="31"/>
    </row>
    <row r="2859" spans="1:7">
      <c r="A2859" s="38" t="s">
        <v>1678</v>
      </c>
      <c r="B2859" s="39"/>
      <c r="C2859" s="40" t="s">
        <v>85</v>
      </c>
      <c r="D2859" s="40"/>
      <c r="E2859" s="31"/>
      <c r="F2859" s="31"/>
      <c r="G2859" s="31"/>
    </row>
    <row r="2860" spans="1:7">
      <c r="A2860" s="38" t="s">
        <v>1679</v>
      </c>
      <c r="B2860" s="39"/>
      <c r="C2860" s="40" t="s">
        <v>85</v>
      </c>
      <c r="D2860" s="40"/>
      <c r="E2860" s="31"/>
      <c r="F2860" s="31"/>
      <c r="G2860" s="31"/>
    </row>
    <row r="2861" spans="1:7">
      <c r="A2861" s="24" t="s">
        <v>1700</v>
      </c>
      <c r="C2861" s="22" t="s">
        <v>356</v>
      </c>
    </row>
    <row r="2862" spans="1:7">
      <c r="A2862" s="24"/>
    </row>
    <row r="2863" spans="1:7">
      <c r="A2863" s="24"/>
    </row>
    <row r="2864" spans="1:7">
      <c r="A2864" s="24"/>
    </row>
    <row r="2865" spans="1:1">
      <c r="A2865" s="24"/>
    </row>
    <row r="2866" spans="1:1">
      <c r="A2866" s="24"/>
    </row>
    <row r="2867" spans="1:1">
      <c r="A2867" s="24"/>
    </row>
    <row r="2868" spans="1:1">
      <c r="A2868" s="24"/>
    </row>
    <row r="2869" spans="1:1">
      <c r="A2869" s="24"/>
    </row>
    <row r="2870" spans="1:1">
      <c r="A2870" s="24"/>
    </row>
    <row r="2871" spans="1:1">
      <c r="A2871" s="24"/>
    </row>
    <row r="2872" spans="1:1">
      <c r="A2872" s="24"/>
    </row>
    <row r="2873" spans="1:1">
      <c r="A2873" s="24"/>
    </row>
    <row r="2874" spans="1:1">
      <c r="A2874" s="24"/>
    </row>
    <row r="2875" spans="1:1">
      <c r="A2875" s="24"/>
    </row>
    <row r="2876" spans="1:1">
      <c r="A2876" s="24"/>
    </row>
    <row r="2877" spans="1:1">
      <c r="A2877" s="24"/>
    </row>
    <row r="2878" spans="1:1">
      <c r="A2878" s="24"/>
    </row>
    <row r="2879" spans="1:1">
      <c r="A2879" s="24"/>
    </row>
    <row r="2880" spans="1:1">
      <c r="A2880" s="24"/>
    </row>
    <row r="2881" spans="1:1">
      <c r="A2881" s="24"/>
    </row>
    <row r="2882" spans="1:1">
      <c r="A2882" s="24"/>
    </row>
    <row r="2883" spans="1:1">
      <c r="A2883" s="24"/>
    </row>
    <row r="2884" spans="1:1">
      <c r="A2884" s="24"/>
    </row>
    <row r="2885" spans="1:1">
      <c r="A2885" s="24"/>
    </row>
    <row r="2886" spans="1:1">
      <c r="A2886" s="24"/>
    </row>
    <row r="2887" spans="1:1">
      <c r="A2887" s="24"/>
    </row>
    <row r="2888" spans="1:1">
      <c r="A2888" s="24"/>
    </row>
    <row r="2889" spans="1:1">
      <c r="A2889" s="24"/>
    </row>
    <row r="2890" spans="1:1">
      <c r="A2890" s="24"/>
    </row>
    <row r="2891" spans="1:1">
      <c r="A2891" s="24"/>
    </row>
    <row r="2892" spans="1:1">
      <c r="A2892" s="24"/>
    </row>
    <row r="2893" spans="1:1">
      <c r="A2893" s="24"/>
    </row>
    <row r="2894" spans="1:1">
      <c r="A2894" s="24"/>
    </row>
    <row r="2895" spans="1:1">
      <c r="A2895" s="24"/>
    </row>
    <row r="2896" spans="1:1">
      <c r="A2896" s="24"/>
    </row>
    <row r="2897" spans="1:1">
      <c r="A2897" s="24"/>
    </row>
    <row r="2898" spans="1:1">
      <c r="A2898" s="24"/>
    </row>
    <row r="2899" spans="1:1">
      <c r="A2899" s="24"/>
    </row>
    <row r="2900" spans="1:1">
      <c r="A2900" s="24"/>
    </row>
    <row r="2901" spans="1:1">
      <c r="A2901" s="24"/>
    </row>
    <row r="2902" spans="1:1">
      <c r="A2902" s="24"/>
    </row>
    <row r="2903" spans="1:1">
      <c r="A2903" s="24"/>
    </row>
    <row r="2904" spans="1:1">
      <c r="A2904" s="24"/>
    </row>
    <row r="2905" spans="1:1">
      <c r="A2905" s="24"/>
    </row>
    <row r="2906" spans="1:1">
      <c r="A2906" s="24"/>
    </row>
    <row r="2907" spans="1:1">
      <c r="A2907" s="24"/>
    </row>
    <row r="2908" spans="1:1">
      <c r="A2908" s="24"/>
    </row>
    <row r="2909" spans="1:1">
      <c r="A2909" s="24"/>
    </row>
    <row r="2910" spans="1:1">
      <c r="A2910" s="24"/>
    </row>
    <row r="2911" spans="1:1">
      <c r="A2911" s="24"/>
    </row>
    <row r="2912" spans="1:1">
      <c r="A2912" s="24"/>
    </row>
    <row r="2913" spans="1:1">
      <c r="A2913" s="24"/>
    </row>
    <row r="2914" spans="1:1">
      <c r="A2914" s="24"/>
    </row>
    <row r="2915" spans="1:1">
      <c r="A2915" s="24"/>
    </row>
    <row r="2916" spans="1:1">
      <c r="A2916" s="24"/>
    </row>
    <row r="2917" spans="1:1">
      <c r="A2917" s="24"/>
    </row>
    <row r="2918" spans="1:1">
      <c r="A2918" s="24"/>
    </row>
    <row r="2919" spans="1:1">
      <c r="A2919" s="24"/>
    </row>
    <row r="2920" spans="1:1">
      <c r="A2920" s="24"/>
    </row>
    <row r="2921" spans="1:1">
      <c r="A2921" s="24"/>
    </row>
    <row r="2922" spans="1:1">
      <c r="A2922" s="24"/>
    </row>
    <row r="2923" spans="1:1">
      <c r="A2923" s="24"/>
    </row>
    <row r="2924" spans="1:1">
      <c r="A2924" s="24"/>
    </row>
    <row r="2925" spans="1:1">
      <c r="A2925" s="24"/>
    </row>
    <row r="2926" spans="1:1">
      <c r="A2926" s="24"/>
    </row>
    <row r="2927" spans="1:1">
      <c r="A2927" s="24"/>
    </row>
    <row r="2928" spans="1:1">
      <c r="A2928" s="24"/>
    </row>
    <row r="2929" spans="1:1">
      <c r="A2929" s="24"/>
    </row>
    <row r="2930" spans="1:1">
      <c r="A2930" s="24"/>
    </row>
    <row r="2931" spans="1:1">
      <c r="A2931" s="24"/>
    </row>
    <row r="2932" spans="1:1">
      <c r="A2932" s="24"/>
    </row>
    <row r="2933" spans="1:1">
      <c r="A2933" s="24"/>
    </row>
    <row r="2934" spans="1:1">
      <c r="A2934" s="24"/>
    </row>
    <row r="2935" spans="1:1">
      <c r="A2935" s="24"/>
    </row>
    <row r="2936" spans="1:1">
      <c r="A2936" s="24"/>
    </row>
    <row r="2937" spans="1:1">
      <c r="A2937" s="24"/>
    </row>
    <row r="2938" spans="1:1">
      <c r="A2938" s="24"/>
    </row>
    <row r="2939" spans="1:1">
      <c r="A2939" s="24"/>
    </row>
    <row r="2940" spans="1:1">
      <c r="A2940" s="24"/>
    </row>
    <row r="2941" spans="1:1">
      <c r="A2941" s="24"/>
    </row>
    <row r="2942" spans="1:1">
      <c r="A2942" s="24"/>
    </row>
    <row r="2943" spans="1:1">
      <c r="A2943" s="24"/>
    </row>
    <row r="2944" spans="1:1">
      <c r="A2944" s="24"/>
    </row>
    <row r="2945" spans="1:1">
      <c r="A2945" s="24"/>
    </row>
    <row r="2946" spans="1:1">
      <c r="A2946" s="24"/>
    </row>
    <row r="2947" spans="1:1">
      <c r="A2947" s="24"/>
    </row>
    <row r="2948" spans="1:1">
      <c r="A2948" s="24"/>
    </row>
    <row r="2949" spans="1:1">
      <c r="A2949" s="24"/>
    </row>
    <row r="2950" spans="1:1">
      <c r="A2950" s="24"/>
    </row>
    <row r="2951" spans="1:1">
      <c r="A2951" s="24"/>
    </row>
    <row r="2952" spans="1:1">
      <c r="A2952" s="24"/>
    </row>
    <row r="2953" spans="1:1">
      <c r="A2953" s="24"/>
    </row>
    <row r="2954" spans="1:1">
      <c r="A2954" s="24"/>
    </row>
    <row r="2955" spans="1:1">
      <c r="A2955" s="24"/>
    </row>
    <row r="2956" spans="1:1">
      <c r="A2956" s="24"/>
    </row>
    <row r="2957" spans="1:1">
      <c r="A2957" s="24"/>
    </row>
    <row r="2958" spans="1:1">
      <c r="A2958" s="24"/>
    </row>
    <row r="2959" spans="1:1">
      <c r="A2959" s="24"/>
    </row>
    <row r="2960" spans="1:1">
      <c r="A2960" s="24"/>
    </row>
    <row r="2961" spans="1:1">
      <c r="A2961" s="24"/>
    </row>
    <row r="2962" spans="1:1">
      <c r="A2962" s="24"/>
    </row>
    <row r="2963" spans="1:1">
      <c r="A2963" s="24"/>
    </row>
    <row r="2964" spans="1:1">
      <c r="A2964" s="24"/>
    </row>
    <row r="2965" spans="1:1">
      <c r="A2965" s="24"/>
    </row>
    <row r="2966" spans="1:1">
      <c r="A2966" s="24"/>
    </row>
    <row r="2967" spans="1:1">
      <c r="A2967" s="24"/>
    </row>
    <row r="2968" spans="1:1">
      <c r="A2968" s="24"/>
    </row>
    <row r="2969" spans="1:1">
      <c r="A2969" s="24"/>
    </row>
    <row r="2970" spans="1:1">
      <c r="A2970" s="24"/>
    </row>
    <row r="2971" spans="1:1">
      <c r="A2971" s="24"/>
    </row>
    <row r="2972" spans="1:1">
      <c r="A2972" s="24"/>
    </row>
    <row r="2973" spans="1:1">
      <c r="A2973" s="24"/>
    </row>
    <row r="2974" spans="1:1">
      <c r="A2974" s="24"/>
    </row>
    <row r="2975" spans="1:1">
      <c r="A2975" s="24"/>
    </row>
    <row r="2976" spans="1:1">
      <c r="A2976" s="24"/>
    </row>
    <row r="2977" spans="1:1">
      <c r="A2977" s="24"/>
    </row>
    <row r="2978" spans="1:1">
      <c r="A2978" s="24"/>
    </row>
    <row r="2979" spans="1:1">
      <c r="A2979" s="24"/>
    </row>
    <row r="2980" spans="1:1">
      <c r="A2980" s="24"/>
    </row>
    <row r="2981" spans="1:1">
      <c r="A2981" s="24"/>
    </row>
    <row r="2982" spans="1:1">
      <c r="A2982" s="24"/>
    </row>
    <row r="2983" spans="1:1">
      <c r="A2983" s="24"/>
    </row>
    <row r="2984" spans="1:1">
      <c r="A2984" s="24"/>
    </row>
    <row r="2985" spans="1:1">
      <c r="A2985" s="24"/>
    </row>
    <row r="2986" spans="1:1">
      <c r="A2986" s="24"/>
    </row>
    <row r="2987" spans="1:1">
      <c r="A2987" s="24"/>
    </row>
    <row r="2988" spans="1:1">
      <c r="A2988" s="24"/>
    </row>
    <row r="2989" spans="1:1">
      <c r="A2989" s="24"/>
    </row>
    <row r="2990" spans="1:1">
      <c r="A2990" s="24"/>
    </row>
    <row r="2991" spans="1:1">
      <c r="A2991" s="24"/>
    </row>
    <row r="2992" spans="1:1">
      <c r="A2992" s="24"/>
    </row>
    <row r="2993" spans="1:1">
      <c r="A2993" s="24"/>
    </row>
    <row r="2994" spans="1:1">
      <c r="A2994" s="24"/>
    </row>
    <row r="2995" spans="1:1">
      <c r="A2995" s="24"/>
    </row>
    <row r="2996" spans="1:1">
      <c r="A2996" s="24"/>
    </row>
    <row r="2997" spans="1:1">
      <c r="A2997" s="24"/>
    </row>
    <row r="2998" spans="1:1">
      <c r="A2998" s="24"/>
    </row>
    <row r="2999" spans="1:1">
      <c r="A2999" s="24"/>
    </row>
    <row r="3000" spans="1:1">
      <c r="A3000" s="24"/>
    </row>
    <row r="3001" spans="1:1">
      <c r="A3001" s="24"/>
    </row>
    <row r="3002" spans="1:1">
      <c r="A3002" s="24"/>
    </row>
    <row r="3003" spans="1:1">
      <c r="A3003" s="24"/>
    </row>
    <row r="3004" spans="1:1">
      <c r="A3004" s="24"/>
    </row>
    <row r="3005" spans="1:1">
      <c r="A3005" s="24"/>
    </row>
    <row r="3006" spans="1:1">
      <c r="A3006" s="24"/>
    </row>
    <row r="3007" spans="1:1">
      <c r="A3007" s="24"/>
    </row>
    <row r="3008" spans="1:1">
      <c r="A3008" s="24"/>
    </row>
    <row r="3009" spans="1:1">
      <c r="A3009" s="24"/>
    </row>
    <row r="3010" spans="1:1">
      <c r="A3010" s="24"/>
    </row>
    <row r="3011" spans="1:1">
      <c r="A3011" s="24"/>
    </row>
    <row r="3012" spans="1:1">
      <c r="A3012" s="24"/>
    </row>
    <row r="3013" spans="1:1">
      <c r="A3013" s="24"/>
    </row>
    <row r="3014" spans="1:1">
      <c r="A3014" s="24"/>
    </row>
    <row r="3015" spans="1:1">
      <c r="A3015" s="24"/>
    </row>
    <row r="3016" spans="1:1">
      <c r="A3016" s="24"/>
    </row>
    <row r="3017" spans="1:1">
      <c r="A3017" s="24"/>
    </row>
    <row r="3018" spans="1:1">
      <c r="A3018" s="24"/>
    </row>
    <row r="3019" spans="1:1">
      <c r="A3019" s="24"/>
    </row>
    <row r="3020" spans="1:1">
      <c r="A3020" s="24"/>
    </row>
    <row r="3021" spans="1:1">
      <c r="A3021" s="24"/>
    </row>
    <row r="3022" spans="1:1">
      <c r="A3022" s="24"/>
    </row>
    <row r="3023" spans="1:1">
      <c r="A3023" s="24"/>
    </row>
    <row r="3024" spans="1:1">
      <c r="A3024" s="24"/>
    </row>
    <row r="3025" spans="1:1">
      <c r="A3025" s="24"/>
    </row>
    <row r="3026" spans="1:1">
      <c r="A3026" s="24"/>
    </row>
    <row r="3027" spans="1:1">
      <c r="A3027" s="24"/>
    </row>
    <row r="3028" spans="1:1">
      <c r="A3028" s="24"/>
    </row>
    <row r="3029" spans="1:1">
      <c r="A3029" s="24"/>
    </row>
    <row r="3030" spans="1:1">
      <c r="A3030" s="24"/>
    </row>
    <row r="3031" spans="1:1">
      <c r="A3031" s="24"/>
    </row>
    <row r="3032" spans="1:1">
      <c r="A3032" s="24"/>
    </row>
    <row r="3033" spans="1:1">
      <c r="A3033" s="24"/>
    </row>
    <row r="3034" spans="1:1">
      <c r="A3034" s="24"/>
    </row>
    <row r="3035" spans="1:1">
      <c r="A3035" s="24"/>
    </row>
    <row r="3036" spans="1:1">
      <c r="A3036" s="24"/>
    </row>
    <row r="3037" spans="1:1">
      <c r="A3037" s="24"/>
    </row>
    <row r="3038" spans="1:1">
      <c r="A3038" s="24"/>
    </row>
    <row r="3039" spans="1:1">
      <c r="A3039" s="24"/>
    </row>
    <row r="3040" spans="1:1">
      <c r="A3040" s="24"/>
    </row>
    <row r="3041" spans="1:1">
      <c r="A3041" s="24"/>
    </row>
    <row r="3042" spans="1:1">
      <c r="A3042" s="24"/>
    </row>
    <row r="3043" spans="1:1">
      <c r="A3043" s="24"/>
    </row>
    <row r="3044" spans="1:1">
      <c r="A3044" s="24"/>
    </row>
    <row r="3045" spans="1:1">
      <c r="A3045" s="24"/>
    </row>
    <row r="3046" spans="1:1">
      <c r="A3046" s="24"/>
    </row>
    <row r="3047" spans="1:1">
      <c r="A3047" s="24"/>
    </row>
    <row r="3048" spans="1:1">
      <c r="A3048" s="24"/>
    </row>
    <row r="3049" spans="1:1">
      <c r="A3049" s="24"/>
    </row>
    <row r="3050" spans="1:1">
      <c r="A3050" s="24"/>
    </row>
    <row r="3051" spans="1:1">
      <c r="A3051" s="24"/>
    </row>
    <row r="3052" spans="1:1">
      <c r="A3052" s="24"/>
    </row>
    <row r="3053" spans="1:1">
      <c r="A3053" s="24"/>
    </row>
    <row r="3054" spans="1:1">
      <c r="A3054" s="24"/>
    </row>
    <row r="3055" spans="1:1">
      <c r="A3055" s="24"/>
    </row>
    <row r="3056" spans="1:1">
      <c r="A3056" s="24"/>
    </row>
    <row r="3057" spans="1:1">
      <c r="A3057" s="24"/>
    </row>
    <row r="3058" spans="1:1">
      <c r="A3058" s="24"/>
    </row>
    <row r="3059" spans="1:1">
      <c r="A3059" s="24"/>
    </row>
    <row r="3060" spans="1:1">
      <c r="A3060" s="24"/>
    </row>
    <row r="3061" spans="1:1">
      <c r="A3061" s="24"/>
    </row>
    <row r="3062" spans="1:1">
      <c r="A3062" s="24"/>
    </row>
    <row r="3063" spans="1:1">
      <c r="A3063" s="24"/>
    </row>
    <row r="3064" spans="1:1">
      <c r="A3064" s="24"/>
    </row>
    <row r="3065" spans="1:1">
      <c r="A3065" s="24"/>
    </row>
    <row r="3066" spans="1:1">
      <c r="A3066" s="24"/>
    </row>
    <row r="3067" spans="1:1">
      <c r="A3067" s="24"/>
    </row>
    <row r="3068" spans="1:1">
      <c r="A3068" s="24"/>
    </row>
    <row r="3069" spans="1:1">
      <c r="A3069" s="24"/>
    </row>
    <row r="3070" spans="1:1">
      <c r="A3070" s="24"/>
    </row>
    <row r="3071" spans="1:1">
      <c r="A3071" s="24"/>
    </row>
    <row r="3072" spans="1:1">
      <c r="A3072" s="24"/>
    </row>
    <row r="3073" spans="1:1">
      <c r="A3073" s="24"/>
    </row>
    <row r="3074" spans="1:1">
      <c r="A3074" s="24"/>
    </row>
    <row r="3075" spans="1:1">
      <c r="A3075" s="24"/>
    </row>
    <row r="3076" spans="1:1">
      <c r="A3076" s="24"/>
    </row>
    <row r="3077" spans="1:1">
      <c r="A3077" s="24"/>
    </row>
    <row r="3078" spans="1:1">
      <c r="A3078" s="24"/>
    </row>
    <row r="3079" spans="1:1">
      <c r="A3079" s="24"/>
    </row>
    <row r="3080" spans="1:1">
      <c r="A3080" s="24"/>
    </row>
    <row r="3081" spans="1:1">
      <c r="A3081" s="24"/>
    </row>
    <row r="3082" spans="1:1">
      <c r="A3082" s="24"/>
    </row>
    <row r="3083" spans="1:1">
      <c r="A3083" s="24"/>
    </row>
    <row r="3084" spans="1:1">
      <c r="A3084" s="24"/>
    </row>
    <row r="3085" spans="1:1">
      <c r="A3085" s="24"/>
    </row>
    <row r="3086" spans="1:1">
      <c r="A3086" s="24"/>
    </row>
    <row r="3087" spans="1:1">
      <c r="A3087" s="24"/>
    </row>
    <row r="3088" spans="1:1">
      <c r="A3088" s="24"/>
    </row>
    <row r="3089" spans="1:1">
      <c r="A3089" s="24"/>
    </row>
    <row r="3090" spans="1:1">
      <c r="A3090" s="24"/>
    </row>
    <row r="3091" spans="1:1">
      <c r="A3091" s="24"/>
    </row>
    <row r="3092" spans="1:1">
      <c r="A3092" s="24"/>
    </row>
    <row r="3093" spans="1:1">
      <c r="A3093" s="24"/>
    </row>
    <row r="3094" spans="1:1">
      <c r="A3094" s="24"/>
    </row>
    <row r="3095" spans="1:1">
      <c r="A3095" s="24"/>
    </row>
    <row r="3096" spans="1:1">
      <c r="A3096" s="24"/>
    </row>
    <row r="3097" spans="1:1">
      <c r="A3097" s="24"/>
    </row>
    <row r="3098" spans="1:1">
      <c r="A3098" s="24"/>
    </row>
    <row r="3099" spans="1:1">
      <c r="A3099" s="24"/>
    </row>
    <row r="3100" spans="1:1">
      <c r="A3100" s="24"/>
    </row>
    <row r="3101" spans="1:1">
      <c r="A3101" s="24"/>
    </row>
    <row r="3102" spans="1:1">
      <c r="A3102" s="24"/>
    </row>
    <row r="3103" spans="1:1">
      <c r="A3103" s="24"/>
    </row>
    <row r="3104" spans="1:1">
      <c r="A3104" s="24"/>
    </row>
    <row r="3105" spans="1:1">
      <c r="A3105" s="24"/>
    </row>
    <row r="3106" spans="1:1">
      <c r="A3106" s="24"/>
    </row>
    <row r="3107" spans="1:1">
      <c r="A3107" s="24"/>
    </row>
    <row r="3108" spans="1:1">
      <c r="A3108" s="24"/>
    </row>
    <row r="3109" spans="1:1">
      <c r="A3109" s="24"/>
    </row>
    <row r="3110" spans="1:1">
      <c r="A3110" s="24"/>
    </row>
    <row r="3111" spans="1:1">
      <c r="A3111" s="24"/>
    </row>
    <row r="3112" spans="1:1">
      <c r="A3112" s="24"/>
    </row>
    <row r="3113" spans="1:1">
      <c r="A3113" s="24"/>
    </row>
    <row r="3114" spans="1:1">
      <c r="A3114" s="24"/>
    </row>
    <row r="3115" spans="1:1">
      <c r="A3115" s="24"/>
    </row>
    <row r="3116" spans="1:1">
      <c r="A3116" s="24"/>
    </row>
    <row r="3117" spans="1:1">
      <c r="A3117" s="24"/>
    </row>
    <row r="3118" spans="1:1">
      <c r="A3118" s="24"/>
    </row>
    <row r="3119" spans="1:1">
      <c r="A3119" s="24"/>
    </row>
    <row r="3120" spans="1:1">
      <c r="A3120" s="24"/>
    </row>
    <row r="3121" spans="1:1">
      <c r="A3121" s="24"/>
    </row>
    <row r="3122" spans="1:1">
      <c r="A3122" s="24"/>
    </row>
    <row r="3123" spans="1:1">
      <c r="A3123" s="24"/>
    </row>
    <row r="3124" spans="1:1">
      <c r="A3124" s="24"/>
    </row>
    <row r="3125" spans="1:1">
      <c r="A3125" s="24"/>
    </row>
    <row r="3126" spans="1:1">
      <c r="A3126" s="24"/>
    </row>
    <row r="3127" spans="1:1">
      <c r="A3127" s="24"/>
    </row>
    <row r="3128" spans="1:1">
      <c r="A3128" s="24"/>
    </row>
    <row r="3129" spans="1:1">
      <c r="A3129" s="24"/>
    </row>
    <row r="3130" spans="1:1">
      <c r="A3130" s="24"/>
    </row>
    <row r="3131" spans="1:1">
      <c r="A3131" s="24"/>
    </row>
    <row r="3132" spans="1:1">
      <c r="A3132" s="24"/>
    </row>
    <row r="3133" spans="1:1">
      <c r="A3133" s="24"/>
    </row>
    <row r="3134" spans="1:1">
      <c r="A3134" s="24"/>
    </row>
    <row r="3135" spans="1:1">
      <c r="A3135" s="24"/>
    </row>
    <row r="3136" spans="1:1">
      <c r="A3136" s="24"/>
    </row>
    <row r="3137" spans="1:1">
      <c r="A3137" s="24"/>
    </row>
    <row r="3138" spans="1:1">
      <c r="A3138" s="24"/>
    </row>
    <row r="3139" spans="1:1">
      <c r="A3139" s="24"/>
    </row>
    <row r="3140" spans="1:1">
      <c r="A3140" s="24"/>
    </row>
    <row r="3141" spans="1:1">
      <c r="A3141" s="24"/>
    </row>
    <row r="3142" spans="1:1">
      <c r="A3142" s="24"/>
    </row>
    <row r="3143" spans="1:1">
      <c r="A3143" s="24"/>
    </row>
    <row r="3144" spans="1:1">
      <c r="A3144" s="24"/>
    </row>
    <row r="3145" spans="1:1">
      <c r="A3145" s="24"/>
    </row>
    <row r="3146" spans="1:1">
      <c r="A3146" s="24"/>
    </row>
    <row r="3147" spans="1:1">
      <c r="A3147" s="24"/>
    </row>
    <row r="3148" spans="1:1">
      <c r="A3148" s="24"/>
    </row>
    <row r="3149" spans="1:1">
      <c r="A3149" s="24"/>
    </row>
    <row r="3150" spans="1:1">
      <c r="A3150" s="24"/>
    </row>
    <row r="3151" spans="1:1">
      <c r="A3151" s="24"/>
    </row>
    <row r="3152" spans="1:1">
      <c r="A3152" s="24"/>
    </row>
    <row r="3153" spans="1:1">
      <c r="A3153" s="24"/>
    </row>
    <row r="3154" spans="1:1">
      <c r="A3154" s="24"/>
    </row>
    <row r="3155" spans="1:1">
      <c r="A3155" s="24"/>
    </row>
    <row r="3156" spans="1:1">
      <c r="A3156" s="24"/>
    </row>
    <row r="3157" spans="1:1">
      <c r="A3157" s="24"/>
    </row>
    <row r="3158" spans="1:1">
      <c r="A3158" s="24"/>
    </row>
    <row r="3159" spans="1:1">
      <c r="A3159" s="24"/>
    </row>
    <row r="3160" spans="1:1">
      <c r="A3160" s="24"/>
    </row>
    <row r="3161" spans="1:1">
      <c r="A3161" s="24"/>
    </row>
    <row r="3162" spans="1:1">
      <c r="A3162" s="24"/>
    </row>
    <row r="3163" spans="1:1">
      <c r="A3163" s="24"/>
    </row>
    <row r="3164" spans="1:1">
      <c r="A3164" s="24"/>
    </row>
    <row r="3165" spans="1:1">
      <c r="A3165" s="24"/>
    </row>
    <row r="3166" spans="1:1">
      <c r="A3166" s="24"/>
    </row>
    <row r="3167" spans="1:1">
      <c r="A3167" s="24"/>
    </row>
    <row r="3168" spans="1:1">
      <c r="A3168" s="24"/>
    </row>
    <row r="3169" spans="1:1">
      <c r="A3169" s="24"/>
    </row>
    <row r="3170" spans="1:1">
      <c r="A3170" s="24"/>
    </row>
    <row r="3171" spans="1:1">
      <c r="A3171" s="24"/>
    </row>
    <row r="3172" spans="1:1">
      <c r="A3172" s="24"/>
    </row>
    <row r="3173" spans="1:1">
      <c r="A3173" s="24"/>
    </row>
    <row r="3174" spans="1:1">
      <c r="A3174" s="24"/>
    </row>
    <row r="3175" spans="1:1">
      <c r="A3175" s="24"/>
    </row>
    <row r="3176" spans="1:1">
      <c r="A3176" s="24"/>
    </row>
    <row r="3177" spans="1:1">
      <c r="A3177" s="24"/>
    </row>
    <row r="3178" spans="1:1">
      <c r="A3178" s="24"/>
    </row>
    <row r="3179" spans="1:1">
      <c r="A3179" s="24"/>
    </row>
    <row r="3180" spans="1:1">
      <c r="A3180" s="24"/>
    </row>
    <row r="3181" spans="1:1">
      <c r="A3181" s="24"/>
    </row>
    <row r="3182" spans="1:1">
      <c r="A3182" s="24"/>
    </row>
    <row r="3183" spans="1:1">
      <c r="A3183" s="24"/>
    </row>
    <row r="3184" spans="1:1">
      <c r="A3184" s="24"/>
    </row>
    <row r="3185" spans="1:1">
      <c r="A3185" s="24"/>
    </row>
    <row r="3186" spans="1:1">
      <c r="A3186" s="24"/>
    </row>
    <row r="3187" spans="1:1">
      <c r="A3187" s="24"/>
    </row>
    <row r="3188" spans="1:1">
      <c r="A3188" s="24"/>
    </row>
    <row r="3189" spans="1:1">
      <c r="A3189" s="24"/>
    </row>
    <row r="3190" spans="1:1">
      <c r="A3190" s="24"/>
    </row>
    <row r="3191" spans="1:1">
      <c r="A3191" s="24"/>
    </row>
    <row r="3192" spans="1:1">
      <c r="A3192" s="24"/>
    </row>
    <row r="3193" spans="1:1">
      <c r="A3193" s="24"/>
    </row>
    <row r="3194" spans="1:1">
      <c r="A3194" s="24"/>
    </row>
    <row r="3195" spans="1:1">
      <c r="A3195" s="24"/>
    </row>
    <row r="3196" spans="1:1">
      <c r="A3196" s="24"/>
    </row>
    <row r="3197" spans="1:1">
      <c r="A3197" s="24"/>
    </row>
    <row r="3198" spans="1:1">
      <c r="A3198" s="24"/>
    </row>
    <row r="3199" spans="1:1">
      <c r="A3199" s="24"/>
    </row>
    <row r="3200" spans="1:1">
      <c r="A3200" s="24"/>
    </row>
    <row r="3201" spans="1:1">
      <c r="A3201" s="24"/>
    </row>
    <row r="3202" spans="1:1">
      <c r="A3202" s="24"/>
    </row>
    <row r="3203" spans="1:1">
      <c r="A3203" s="24"/>
    </row>
    <row r="3204" spans="1:1">
      <c r="A3204" s="24"/>
    </row>
    <row r="3205" spans="1:1">
      <c r="A3205" s="24"/>
    </row>
    <row r="3206" spans="1:1">
      <c r="A3206" s="24"/>
    </row>
    <row r="3207" spans="1:1">
      <c r="A3207" s="24"/>
    </row>
    <row r="3208" spans="1:1">
      <c r="A3208" s="24"/>
    </row>
    <row r="3209" spans="1:1">
      <c r="A3209" s="24"/>
    </row>
    <row r="3210" spans="1:1">
      <c r="A3210" s="24"/>
    </row>
    <row r="3211" spans="1:1">
      <c r="A3211" s="24"/>
    </row>
    <row r="3212" spans="1:1">
      <c r="A3212" s="24"/>
    </row>
    <row r="3213" spans="1:1">
      <c r="A3213" s="24"/>
    </row>
    <row r="3214" spans="1:1">
      <c r="A3214" s="24"/>
    </row>
    <row r="3215" spans="1:1">
      <c r="A3215" s="24"/>
    </row>
    <row r="3216" spans="1:1">
      <c r="A3216" s="24"/>
    </row>
    <row r="3217" spans="1:1">
      <c r="A3217" s="24"/>
    </row>
    <row r="3218" spans="1:1">
      <c r="A3218" s="24"/>
    </row>
    <row r="3219" spans="1:1">
      <c r="A3219" s="24"/>
    </row>
    <row r="3220" spans="1:1">
      <c r="A3220" s="24"/>
    </row>
    <row r="3221" spans="1:1">
      <c r="A3221" s="24"/>
    </row>
    <row r="3222" spans="1:1">
      <c r="A3222" s="24"/>
    </row>
    <row r="3223" spans="1:1">
      <c r="A3223" s="24"/>
    </row>
    <row r="3224" spans="1:1">
      <c r="A3224" s="24"/>
    </row>
    <row r="3225" spans="1:1">
      <c r="A3225" s="24"/>
    </row>
    <row r="3226" spans="1:1">
      <c r="A3226" s="24"/>
    </row>
    <row r="3227" spans="1:1">
      <c r="A3227" s="24"/>
    </row>
    <row r="3228" spans="1:1">
      <c r="A3228" s="24"/>
    </row>
    <row r="3229" spans="1:1">
      <c r="A3229" s="24"/>
    </row>
    <row r="3230" spans="1:1">
      <c r="A3230" s="24"/>
    </row>
    <row r="3231" spans="1:1">
      <c r="A3231" s="24"/>
    </row>
    <row r="3232" spans="1:1">
      <c r="A3232" s="24"/>
    </row>
    <row r="3233" spans="1:1">
      <c r="A3233" s="24"/>
    </row>
    <row r="3234" spans="1:1">
      <c r="A3234" s="24"/>
    </row>
    <row r="3235" spans="1:1">
      <c r="A3235" s="24"/>
    </row>
    <row r="3236" spans="1:1">
      <c r="A3236" s="24"/>
    </row>
    <row r="3237" spans="1:1">
      <c r="A3237" s="24"/>
    </row>
    <row r="3238" spans="1:1">
      <c r="A3238" s="24"/>
    </row>
    <row r="3239" spans="1:1">
      <c r="A3239" s="24"/>
    </row>
    <row r="3240" spans="1:1">
      <c r="A3240" s="24"/>
    </row>
    <row r="3241" spans="1:1">
      <c r="A3241" s="24"/>
    </row>
    <row r="3242" spans="1:1">
      <c r="A3242" s="24"/>
    </row>
    <row r="3243" spans="1:1">
      <c r="A3243" s="24"/>
    </row>
    <row r="3244" spans="1:1">
      <c r="A3244" s="24"/>
    </row>
    <row r="3245" spans="1:1">
      <c r="A3245" s="24"/>
    </row>
    <row r="3246" spans="1:1">
      <c r="A3246" s="24"/>
    </row>
    <row r="3247" spans="1:1">
      <c r="A3247" s="24"/>
    </row>
    <row r="3248" spans="1:1">
      <c r="A3248" s="24"/>
    </row>
    <row r="3249" spans="1:1">
      <c r="A3249" s="24"/>
    </row>
    <row r="3250" spans="1:1">
      <c r="A3250" s="24"/>
    </row>
    <row r="3251" spans="1:1">
      <c r="A3251" s="24"/>
    </row>
    <row r="3252" spans="1:1">
      <c r="A3252" s="24"/>
    </row>
    <row r="3253" spans="1:1">
      <c r="A3253" s="24"/>
    </row>
    <row r="3254" spans="1:1">
      <c r="A3254" s="24"/>
    </row>
    <row r="3255" spans="1:1">
      <c r="A3255" s="24"/>
    </row>
    <row r="3256" spans="1:1">
      <c r="A3256" s="24"/>
    </row>
    <row r="3257" spans="1:1">
      <c r="A3257" s="24"/>
    </row>
    <row r="3258" spans="1:1">
      <c r="A3258" s="24"/>
    </row>
    <row r="3259" spans="1:1">
      <c r="A3259" s="24"/>
    </row>
    <row r="3260" spans="1:1">
      <c r="A3260" s="24"/>
    </row>
    <row r="3261" spans="1:1">
      <c r="A3261" s="24"/>
    </row>
    <row r="3262" spans="1:1">
      <c r="A3262" s="24"/>
    </row>
    <row r="3263" spans="1:1">
      <c r="A3263" s="24"/>
    </row>
    <row r="3264" spans="1:1">
      <c r="A3264" s="24"/>
    </row>
    <row r="3265" spans="1:1">
      <c r="A3265" s="24"/>
    </row>
    <row r="3266" spans="1:1">
      <c r="A3266" s="24"/>
    </row>
    <row r="3267" spans="1:1">
      <c r="A3267" s="24"/>
    </row>
    <row r="3268" spans="1:1">
      <c r="A3268" s="24"/>
    </row>
    <row r="3269" spans="1:1">
      <c r="A3269" s="24"/>
    </row>
    <row r="3270" spans="1:1">
      <c r="A3270" s="24"/>
    </row>
    <row r="3271" spans="1:1">
      <c r="A3271" s="24"/>
    </row>
    <row r="3272" spans="1:1">
      <c r="A3272" s="24"/>
    </row>
    <row r="3273" spans="1:1">
      <c r="A3273" s="24"/>
    </row>
    <row r="3274" spans="1:1">
      <c r="A3274" s="24"/>
    </row>
    <row r="3275" spans="1:1">
      <c r="A3275" s="24"/>
    </row>
    <row r="3276" spans="1:1">
      <c r="A3276" s="24"/>
    </row>
    <row r="3277" spans="1:1">
      <c r="A3277" s="24"/>
    </row>
    <row r="3278" spans="1:1">
      <c r="A3278" s="24"/>
    </row>
    <row r="3279" spans="1:1">
      <c r="A3279" s="24"/>
    </row>
    <row r="3280" spans="1:1">
      <c r="A3280" s="24"/>
    </row>
    <row r="3281" spans="1:1">
      <c r="A3281" s="24"/>
    </row>
    <row r="3282" spans="1:1">
      <c r="A3282" s="24"/>
    </row>
    <row r="3283" spans="1:1">
      <c r="A3283" s="24"/>
    </row>
    <row r="3284" spans="1:1">
      <c r="A3284" s="24"/>
    </row>
    <row r="3285" spans="1:1">
      <c r="A3285" s="24"/>
    </row>
    <row r="3286" spans="1:1">
      <c r="A3286" s="24"/>
    </row>
    <row r="3287" spans="1:1">
      <c r="A3287" s="24"/>
    </row>
    <row r="3288" spans="1:1">
      <c r="A3288" s="24"/>
    </row>
    <row r="3289" spans="1:1">
      <c r="A3289" s="24"/>
    </row>
    <row r="3290" spans="1:1">
      <c r="A3290" s="24"/>
    </row>
    <row r="3291" spans="1:1">
      <c r="A3291" s="24"/>
    </row>
    <row r="3292" spans="1:1">
      <c r="A3292" s="24"/>
    </row>
    <row r="3293" spans="1:1">
      <c r="A3293" s="24"/>
    </row>
    <row r="3294" spans="1:1">
      <c r="A3294" s="24"/>
    </row>
    <row r="3295" spans="1:1">
      <c r="A3295" s="24"/>
    </row>
    <row r="3296" spans="1:1">
      <c r="A3296" s="24"/>
    </row>
    <row r="3297" spans="1:1">
      <c r="A3297" s="24"/>
    </row>
    <row r="3298" spans="1:1">
      <c r="A3298" s="24"/>
    </row>
    <row r="3299" spans="1:1">
      <c r="A3299" s="24"/>
    </row>
    <row r="3300" spans="1:1">
      <c r="A3300" s="24"/>
    </row>
    <row r="3301" spans="1:1">
      <c r="A3301" s="24"/>
    </row>
    <row r="3302" spans="1:1">
      <c r="A3302" s="24"/>
    </row>
    <row r="3303" spans="1:1">
      <c r="A3303" s="24"/>
    </row>
    <row r="3304" spans="1:1">
      <c r="A3304" s="24"/>
    </row>
    <row r="3305" spans="1:1">
      <c r="A3305" s="24"/>
    </row>
    <row r="3306" spans="1:1">
      <c r="A3306" s="24"/>
    </row>
    <row r="3307" spans="1:1">
      <c r="A3307" s="24"/>
    </row>
    <row r="3308" spans="1:1">
      <c r="A3308" s="24"/>
    </row>
    <row r="3309" spans="1:1">
      <c r="A3309" s="24"/>
    </row>
    <row r="3310" spans="1:1">
      <c r="A3310" s="24"/>
    </row>
    <row r="3311" spans="1:1">
      <c r="A3311" s="24"/>
    </row>
    <row r="3312" spans="1:1">
      <c r="A3312" s="24"/>
    </row>
    <row r="3313" spans="1:1">
      <c r="A3313" s="24"/>
    </row>
    <row r="3314" spans="1:1">
      <c r="A3314" s="24"/>
    </row>
    <row r="3315" spans="1:1">
      <c r="A3315" s="24"/>
    </row>
    <row r="3316" spans="1:1">
      <c r="A3316" s="24"/>
    </row>
    <row r="3317" spans="1:1">
      <c r="A3317" s="24"/>
    </row>
    <row r="3318" spans="1:1">
      <c r="A3318" s="24"/>
    </row>
    <row r="3319" spans="1:1">
      <c r="A3319" s="24"/>
    </row>
    <row r="3320" spans="1:1">
      <c r="A3320" s="24"/>
    </row>
    <row r="3321" spans="1:1">
      <c r="A3321" s="24"/>
    </row>
    <row r="3322" spans="1:1">
      <c r="A3322" s="24"/>
    </row>
    <row r="3323" spans="1:1">
      <c r="A3323" s="24"/>
    </row>
    <row r="3324" spans="1:1">
      <c r="A3324" s="24"/>
    </row>
    <row r="3325" spans="1:1">
      <c r="A3325" s="24"/>
    </row>
    <row r="3326" spans="1:1">
      <c r="A3326" s="24"/>
    </row>
    <row r="3327" spans="1:1">
      <c r="A3327" s="24"/>
    </row>
    <row r="3328" spans="1:1">
      <c r="A3328" s="24"/>
    </row>
    <row r="3329" spans="1:1">
      <c r="A3329" s="24"/>
    </row>
    <row r="3330" spans="1:1">
      <c r="A3330" s="24"/>
    </row>
    <row r="3331" spans="1:1">
      <c r="A3331" s="24"/>
    </row>
    <row r="3332" spans="1:1">
      <c r="A3332" s="24"/>
    </row>
    <row r="3333" spans="1:1">
      <c r="A3333" s="24"/>
    </row>
    <row r="3334" spans="1:1">
      <c r="A3334" s="24"/>
    </row>
    <row r="3335" spans="1:1">
      <c r="A3335" s="24"/>
    </row>
    <row r="3336" spans="1:1">
      <c r="A3336" s="24"/>
    </row>
    <row r="3337" spans="1:1">
      <c r="A3337" s="24"/>
    </row>
    <row r="3338" spans="1:1">
      <c r="A3338" s="24"/>
    </row>
    <row r="3339" spans="1:1">
      <c r="A3339" s="24"/>
    </row>
    <row r="3340" spans="1:1">
      <c r="A3340" s="24"/>
    </row>
    <row r="3341" spans="1:1">
      <c r="A3341" s="24"/>
    </row>
    <row r="3342" spans="1:1">
      <c r="A3342" s="24"/>
    </row>
    <row r="3343" spans="1:1">
      <c r="A3343" s="24"/>
    </row>
    <row r="3344" spans="1:1">
      <c r="A3344" s="24"/>
    </row>
    <row r="3345" spans="1:1">
      <c r="A3345" s="24"/>
    </row>
    <row r="3346" spans="1:1">
      <c r="A3346" s="24"/>
    </row>
    <row r="3347" spans="1:1">
      <c r="A3347" s="24"/>
    </row>
    <row r="3348" spans="1:1">
      <c r="A3348" s="24"/>
    </row>
    <row r="3349" spans="1:1">
      <c r="A3349" s="24"/>
    </row>
    <row r="3350" spans="1:1">
      <c r="A3350" s="24"/>
    </row>
    <row r="3351" spans="1:1">
      <c r="A3351" s="24"/>
    </row>
    <row r="3352" spans="1:1">
      <c r="A3352" s="24"/>
    </row>
    <row r="3353" spans="1:1">
      <c r="A3353" s="24"/>
    </row>
    <row r="3354" spans="1:1">
      <c r="A3354" s="24"/>
    </row>
    <row r="3355" spans="1:1">
      <c r="A3355" s="24"/>
    </row>
    <row r="3356" spans="1:1">
      <c r="A3356" s="24"/>
    </row>
    <row r="3357" spans="1:1">
      <c r="A3357" s="24"/>
    </row>
    <row r="3358" spans="1:1">
      <c r="A3358" s="24"/>
    </row>
    <row r="3359" spans="1:1">
      <c r="A3359" s="24"/>
    </row>
    <row r="3360" spans="1:1">
      <c r="A3360" s="24"/>
    </row>
    <row r="3361" spans="1:1">
      <c r="A3361" s="24"/>
    </row>
    <row r="3362" spans="1:1">
      <c r="A3362" s="24"/>
    </row>
    <row r="3363" spans="1:1">
      <c r="A3363" s="24"/>
    </row>
    <row r="3364" spans="1:1">
      <c r="A3364" s="24"/>
    </row>
    <row r="3365" spans="1:1">
      <c r="A3365" s="24"/>
    </row>
    <row r="3366" spans="1:1">
      <c r="A3366" s="24"/>
    </row>
    <row r="3367" spans="1:1">
      <c r="A3367" s="24"/>
    </row>
    <row r="3368" spans="1:1">
      <c r="A3368" s="24"/>
    </row>
    <row r="3369" spans="1:1">
      <c r="A3369" s="24"/>
    </row>
    <row r="3370" spans="1:1">
      <c r="A3370" s="24"/>
    </row>
    <row r="3371" spans="1:1">
      <c r="A3371" s="24"/>
    </row>
    <row r="3372" spans="1:1">
      <c r="A3372" s="24"/>
    </row>
    <row r="3373" spans="1:1">
      <c r="A3373" s="24"/>
    </row>
    <row r="3374" spans="1:1">
      <c r="A3374" s="24"/>
    </row>
    <row r="3375" spans="1:1">
      <c r="A3375" s="24"/>
    </row>
    <row r="3376" spans="1:1">
      <c r="A3376" s="24"/>
    </row>
    <row r="3377" spans="1:1">
      <c r="A3377" s="24"/>
    </row>
    <row r="3378" spans="1:1">
      <c r="A3378" s="24"/>
    </row>
    <row r="3379" spans="1:1">
      <c r="A3379" s="24"/>
    </row>
    <row r="3380" spans="1:1">
      <c r="A3380" s="24"/>
    </row>
    <row r="3381" spans="1:1">
      <c r="A3381" s="24"/>
    </row>
    <row r="3382" spans="1:1">
      <c r="A3382" s="24"/>
    </row>
    <row r="3383" spans="1:1">
      <c r="A3383" s="24"/>
    </row>
    <row r="3384" spans="1:1">
      <c r="A3384" s="24"/>
    </row>
    <row r="3385" spans="1:1">
      <c r="A3385" s="24"/>
    </row>
    <row r="3386" spans="1:1">
      <c r="A3386" s="24"/>
    </row>
    <row r="3387" spans="1:1">
      <c r="A3387" s="24"/>
    </row>
    <row r="3388" spans="1:1">
      <c r="A3388" s="24"/>
    </row>
    <row r="3389" spans="1:1">
      <c r="A3389" s="24"/>
    </row>
    <row r="3390" spans="1:1">
      <c r="A3390" s="24"/>
    </row>
    <row r="3391" spans="1:1">
      <c r="A3391" s="24"/>
    </row>
    <row r="3392" spans="1:1">
      <c r="A3392" s="24"/>
    </row>
    <row r="3393" spans="1:1">
      <c r="A3393" s="24"/>
    </row>
    <row r="3394" spans="1:1">
      <c r="A3394" s="24"/>
    </row>
    <row r="3395" spans="1:1">
      <c r="A3395" s="24"/>
    </row>
    <row r="3396" spans="1:1">
      <c r="A3396" s="24"/>
    </row>
    <row r="3397" spans="1:1">
      <c r="A3397" s="24"/>
    </row>
    <row r="3398" spans="1:1">
      <c r="A3398" s="24"/>
    </row>
    <row r="3399" spans="1:1">
      <c r="A3399" s="24"/>
    </row>
    <row r="3400" spans="1:1">
      <c r="A3400" s="24"/>
    </row>
    <row r="3401" spans="1:1">
      <c r="A3401" s="24"/>
    </row>
    <row r="3402" spans="1:1">
      <c r="A3402" s="24"/>
    </row>
    <row r="3403" spans="1:1">
      <c r="A3403" s="24"/>
    </row>
    <row r="3404" spans="1:1">
      <c r="A3404" s="24"/>
    </row>
    <row r="3405" spans="1:1">
      <c r="A3405" s="24"/>
    </row>
    <row r="3406" spans="1:1">
      <c r="A3406" s="24"/>
    </row>
    <row r="3407" spans="1:1">
      <c r="A3407" s="24"/>
    </row>
    <row r="3408" spans="1:1">
      <c r="A3408" s="24"/>
    </row>
    <row r="3409" spans="1:1">
      <c r="A3409" s="24"/>
    </row>
    <row r="3410" spans="1:1">
      <c r="A3410" s="24"/>
    </row>
    <row r="3411" spans="1:1">
      <c r="A3411" s="24"/>
    </row>
    <row r="3412" spans="1:1">
      <c r="A3412" s="24"/>
    </row>
    <row r="3413" spans="1:1">
      <c r="A3413" s="24"/>
    </row>
    <row r="3414" spans="1:1">
      <c r="A3414" s="24"/>
    </row>
    <row r="3415" spans="1:1">
      <c r="A3415" s="24"/>
    </row>
    <row r="3416" spans="1:1">
      <c r="A3416" s="24"/>
    </row>
    <row r="3417" spans="1:1">
      <c r="A3417" s="24"/>
    </row>
    <row r="3418" spans="1:1">
      <c r="A3418" s="24"/>
    </row>
    <row r="3419" spans="1:1">
      <c r="A3419" s="24"/>
    </row>
    <row r="3420" spans="1:1">
      <c r="A3420" s="24"/>
    </row>
    <row r="3421" spans="1:1">
      <c r="A3421" s="24"/>
    </row>
    <row r="3422" spans="1:1">
      <c r="A3422" s="24"/>
    </row>
    <row r="3423" spans="1:1">
      <c r="A3423" s="24"/>
    </row>
    <row r="3424" spans="1:1">
      <c r="A3424" s="24"/>
    </row>
    <row r="3425" spans="1:1">
      <c r="A3425" s="24"/>
    </row>
    <row r="3426" spans="1:1">
      <c r="A3426" s="24"/>
    </row>
    <row r="3427" spans="1:1">
      <c r="A3427" s="24"/>
    </row>
    <row r="3428" spans="1:1">
      <c r="A3428" s="24"/>
    </row>
    <row r="3429" spans="1:1">
      <c r="A3429" s="24"/>
    </row>
    <row r="3430" spans="1:1">
      <c r="A3430" s="24"/>
    </row>
    <row r="3431" spans="1:1">
      <c r="A3431" s="24"/>
    </row>
    <row r="3432" spans="1:1">
      <c r="A3432" s="24"/>
    </row>
    <row r="3433" spans="1:1">
      <c r="A3433" s="24"/>
    </row>
    <row r="3434" spans="1:1">
      <c r="A3434" s="24"/>
    </row>
    <row r="3435" spans="1:1">
      <c r="A3435" s="24"/>
    </row>
    <row r="3436" spans="1:1">
      <c r="A3436" s="24"/>
    </row>
    <row r="3437" spans="1:1">
      <c r="A3437" s="24"/>
    </row>
    <row r="3438" spans="1:1">
      <c r="A3438" s="24"/>
    </row>
    <row r="3439" spans="1:1">
      <c r="A3439" s="24"/>
    </row>
    <row r="3440" spans="1:1">
      <c r="A3440" s="24"/>
    </row>
    <row r="3441" spans="1:1">
      <c r="A3441" s="24"/>
    </row>
    <row r="3442" spans="1:1">
      <c r="A3442" s="24"/>
    </row>
    <row r="3443" spans="1:1">
      <c r="A3443" s="24"/>
    </row>
    <row r="3444" spans="1:1">
      <c r="A3444" s="24"/>
    </row>
    <row r="3445" spans="1:1">
      <c r="A3445" s="24"/>
    </row>
    <row r="3446" spans="1:1">
      <c r="A3446" s="24"/>
    </row>
    <row r="3447" spans="1:1">
      <c r="A3447" s="24"/>
    </row>
    <row r="3448" spans="1:1">
      <c r="A3448" s="24"/>
    </row>
    <row r="3449" spans="1:1">
      <c r="A3449" s="24"/>
    </row>
    <row r="3450" spans="1:1">
      <c r="A3450" s="24"/>
    </row>
    <row r="3451" spans="1:1">
      <c r="A3451" s="24"/>
    </row>
    <row r="3452" spans="1:1">
      <c r="A3452" s="24"/>
    </row>
    <row r="3453" spans="1:1">
      <c r="A3453" s="24"/>
    </row>
    <row r="3454" spans="1:1">
      <c r="A3454" s="24"/>
    </row>
    <row r="3455" spans="1:1">
      <c r="A3455" s="24"/>
    </row>
    <row r="3456" spans="1:1">
      <c r="A3456" s="24"/>
    </row>
    <row r="3457" spans="1:1">
      <c r="A3457" s="24"/>
    </row>
    <row r="3458" spans="1:1">
      <c r="A3458" s="24"/>
    </row>
    <row r="3459" spans="1:1">
      <c r="A3459" s="24"/>
    </row>
    <row r="3460" spans="1:1">
      <c r="A3460" s="24"/>
    </row>
    <row r="3461" spans="1:1">
      <c r="A3461" s="24"/>
    </row>
    <row r="3462" spans="1:1">
      <c r="A3462" s="24"/>
    </row>
    <row r="3463" spans="1:1">
      <c r="A3463" s="24"/>
    </row>
    <row r="3464" spans="1:1">
      <c r="A3464" s="24"/>
    </row>
    <row r="3465" spans="1:1">
      <c r="A3465" s="24"/>
    </row>
    <row r="3466" spans="1:1">
      <c r="A3466" s="24"/>
    </row>
  </sheetData>
  <sortState xmlns:xlrd2="http://schemas.microsoft.com/office/spreadsheetml/2017/richdata2" ref="A2:D3466">
    <sortCondition ref="C2:C3466"/>
  </sortState>
  <conditionalFormatting sqref="A2:B2754 A2756:B2758 D2:D2032 D2034:D2164 D2166:D2450 D2452:D2754 D2756:D2758">
    <cfRule type="duplicateValues" dxfId="1" priority="2"/>
  </conditionalFormatting>
  <conditionalFormatting sqref="B1005:B1740">
    <cfRule type="duplicateValues" dxfId="0" priority="1"/>
  </conditionalFormatting>
  <dataValidations count="1">
    <dataValidation type="list" allowBlank="1" showInputMessage="1" showErrorMessage="1" sqref="F6" xr:uid="{00000000-0002-0000-0100-000000000000}">
      <formula1>$F$2:$F$5</formula1>
    </dataValidation>
  </dataValidations>
  <hyperlinks>
    <hyperlink ref="D261" r:id="rId1" xr:uid="{00000000-0004-0000-0100-000000000000}"/>
    <hyperlink ref="U4" r:id="rId2" xr:uid="{00000000-0004-0000-0100-000001000000}"/>
    <hyperlink ref="D630" r:id="rId3" display="mailto:Nina.howe@concordia.ca" xr:uid="{00000000-0004-0000-0100-000019000000}"/>
    <hyperlink ref="D2765" r:id="rId4" display="mailto:miranda.crowdus@concordia.ca" xr:uid="{00000000-0004-0000-0100-00001B000000}"/>
    <hyperlink ref="D2396" r:id="rId5" xr:uid="{00000000-0004-0000-0100-00001C000000}"/>
    <hyperlink ref="D1382" r:id="rId6" xr:uid="{00000000-0004-0000-0100-00001D000000}"/>
    <hyperlink ref="D2383" r:id="rId7" xr:uid="{00000000-0004-0000-0100-00001E000000}"/>
    <hyperlink ref="D629" r:id="rId8" xr:uid="{00000000-0004-0000-0100-00001F000000}"/>
    <hyperlink ref="D2451" r:id="rId9" display="mailto:leslie.orr@concordia.ca" xr:uid="{00000000-0004-0000-0100-000020000000}"/>
    <hyperlink ref="D2764" r:id="rId10" xr:uid="{00000000-0004-0000-0100-000022000000}"/>
    <hyperlink ref="D2768" r:id="rId11" display="mailto:Judith.Woodsworth@concordia.ca" xr:uid="{00000000-0004-0000-0100-000023000000}"/>
    <hyperlink ref="D1969" r:id="rId12" xr:uid="{00000000-0004-0000-0100-000024000000}"/>
    <hyperlink ref="D2770" r:id="rId13" display="mailto:louis.bherer@concordia.ca" xr:uid="{00000000-0004-0000-0100-000025000000}"/>
  </hyperlinks>
  <pageMargins left="0.7" right="0.7" top="0.75" bottom="0.75" header="0.3" footer="0.3"/>
  <pageSetup orientation="portrait" horizontalDpi="1200" verticalDpi="1200" r:id="rId1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2668677B292747B788AD9BD20C9645" ma:contentTypeVersion="15" ma:contentTypeDescription="Create a new document." ma:contentTypeScope="" ma:versionID="c32ab9e977e022d71d50b1b5e0f1606e">
  <xsd:schema xmlns:xsd="http://www.w3.org/2001/XMLSchema" xmlns:xs="http://www.w3.org/2001/XMLSchema" xmlns:p="http://schemas.microsoft.com/office/2006/metadata/properties" xmlns:ns2="cd879730-bf01-485c-9140-38cbe0747375" xmlns:ns3="8e7a7e6e-edea-494a-acb1-e4187ff2775b" targetNamespace="http://schemas.microsoft.com/office/2006/metadata/properties" ma:root="true" ma:fieldsID="542cb14109a3db6cfbd20e750d3a6bd8" ns2:_="" ns3:_="">
    <xsd:import namespace="cd879730-bf01-485c-9140-38cbe0747375"/>
    <xsd:import namespace="8e7a7e6e-edea-494a-acb1-e4187ff2775b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879730-bf01-485c-9140-38cbe0747375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2111843b-6948-4e45-a4d0-217e70d3d48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7a7e6e-edea-494a-acb1-e4187ff2775b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f909ce56-9f7c-4adc-867d-e8480bbba860}" ma:internalName="TaxCatchAll" ma:showField="CatchAllData" ma:web="8e7a7e6e-edea-494a-acb1-e4187ff2775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e7a7e6e-edea-494a-acb1-e4187ff2775b" xsi:nil="true"/>
    <lcf76f155ced4ddcb4097134ff3c332f xmlns="cd879730-bf01-485c-9140-38cbe0747375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D780D4-B45A-4A74-A484-80182CAEE142}"/>
</file>

<file path=customXml/itemProps2.xml><?xml version="1.0" encoding="utf-8"?>
<ds:datastoreItem xmlns:ds="http://schemas.openxmlformats.org/officeDocument/2006/customXml" ds:itemID="{4802DCDA-C0DE-491F-9D2B-B0D784D2E0B0}"/>
</file>

<file path=customXml/itemProps3.xml><?xml version="1.0" encoding="utf-8"?>
<ds:datastoreItem xmlns:ds="http://schemas.openxmlformats.org/officeDocument/2006/customXml" ds:itemID="{A3652DA4-99B9-4469-AE2C-385A633D23C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Daniela Ferrer</dc:creator>
  <cp:keywords/>
  <dc:description/>
  <cp:lastModifiedBy>Dolly Grewal</cp:lastModifiedBy>
  <cp:revision/>
  <dcterms:created xsi:type="dcterms:W3CDTF">2021-03-26T19:18:30Z</dcterms:created>
  <dcterms:modified xsi:type="dcterms:W3CDTF">2025-03-21T15:52:55Z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0x010100D62668677B292747B788AD9BD20C9645</vt:lpwstr>
  </property>
  <property fmtid="{D5CDD505-2E9C-101B-9397-08002B2CF9AE}" pid="3" name="MediaServiceImageTags">
    <vt:lpwstr/>
  </property>
</Properties>
</file>