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igth Fury" sheetId="1" state="visible" r:id="rId2"/>
    <sheet name="Steps per M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<sst xmlns="http://schemas.openxmlformats.org/spreadsheetml/2006/main" count="40" uniqueCount="30">
  <si>
    <t xml:space="preserve">Initial Values</t>
  </si>
  <si>
    <t xml:space="preserve">Steps per mm</t>
  </si>
  <si>
    <t xml:space="preserve">Offset (mm) per 0.5 in Delta Radius</t>
  </si>
  <si>
    <t xml:space="preserve">Horizontal Radius</t>
  </si>
  <si>
    <t xml:space="preserve">Z</t>
  </si>
  <si>
    <t xml:space="preserve">ITERATION</t>
  </si>
  <si>
    <t xml:space="preserve">mm</t>
  </si>
  <si>
    <t xml:space="preserve">steps</t>
  </si>
  <si>
    <t xml:space="preserve">initial offset</t>
  </si>
  <si>
    <t xml:space="preserve">new offset</t>
  </si>
  <si>
    <t xml:space="preserve">Y</t>
  </si>
  <si>
    <t xml:space="preserve">X</t>
  </si>
  <si>
    <t xml:space="preserve">Height</t>
  </si>
  <si>
    <t xml:space="preserve">ITERATION </t>
  </si>
  <si>
    <t xml:space="preserve">offset (mm)</t>
  </si>
  <si>
    <t xml:space="preserve">offset (rad)</t>
  </si>
  <si>
    <t xml:space="preserve">initial radius</t>
  </si>
  <si>
    <t xml:space="preserve">new radius</t>
  </si>
  <si>
    <t xml:space="preserve">change</t>
  </si>
  <si>
    <t xml:space="preserve">Parameters</t>
  </si>
  <si>
    <t xml:space="preserve">steps per rotation</t>
  </si>
  <si>
    <t xml:space="preserve">pulley teeth</t>
  </si>
  <si>
    <t xml:space="preserve">pitch</t>
  </si>
  <si>
    <t xml:space="preserve">circumference</t>
  </si>
  <si>
    <t xml:space="preserve">(pulley teeth * pitch)</t>
  </si>
  <si>
    <t xml:space="preserve">microsteps</t>
  </si>
  <si>
    <t xml:space="preserve">Formula</t>
  </si>
  <si>
    <t xml:space="preserve">microsteps*steps_per_rotation/circumference</t>
  </si>
  <si>
    <t xml:space="preserve">Results</t>
  </si>
  <si>
    <t xml:space="preserve">steps_per_mm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</si>
</sst>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95B3D7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7:Q49"/>
  <sheetViews>
    <sheetView showFormulas="false" showGridLines="false" showRowColHeaders="fals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T33" activeCellId="0" sqref="T33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.5"/>
    <col collapsed="false" customWidth="true" hidden="false" outlineLevel="0" max="1025" min="3" style="0" width="10.49"/>
  </cols>
  <sheetData>
    <row r="17" customFormat="false" ht="23" hidden="false" customHeight="false" outlineLevel="0" collapsed="false">
      <c r="B17" s="1" t="s">
        <v>0</v>
      </c>
      <c r="C17" s="2"/>
    </row>
    <row r="18" customFormat="false" ht="15" hidden="false" customHeight="false" outlineLevel="0" collapsed="false">
      <c r="C18" s="3" t="s">
        <v>1</v>
      </c>
      <c r="F18" s="0" t="n">
        <v>80</v>
      </c>
    </row>
    <row r="19" customFormat="false" ht="15" hidden="false" customHeight="false" outlineLevel="0" collapsed="false">
      <c r="C19" s="3" t="s">
        <v>2</v>
      </c>
      <c r="F19" s="0" t="n">
        <v>0.13</v>
      </c>
    </row>
    <row r="20" customFormat="false" ht="15" hidden="false" customHeight="false" outlineLevel="0" collapsed="false">
      <c r="C20" s="3" t="s">
        <v>3</v>
      </c>
      <c r="F20" s="0" t="n">
        <v>126.85</v>
      </c>
    </row>
    <row r="21" customFormat="false" ht="16" hidden="false" customHeight="false" outlineLevel="0" collapsed="false"/>
    <row r="22" customFormat="false" ht="24" hidden="false" customHeight="false" outlineLevel="0" collapsed="false">
      <c r="B22" s="1" t="s">
        <v>4</v>
      </c>
      <c r="C22" s="4" t="s">
        <v>5</v>
      </c>
      <c r="D22" s="5" t="n">
        <v>1</v>
      </c>
      <c r="E22" s="5" t="n">
        <v>2</v>
      </c>
      <c r="F22" s="5" t="n">
        <v>3</v>
      </c>
      <c r="G22" s="5" t="n">
        <v>4</v>
      </c>
      <c r="H22" s="6" t="n">
        <v>5</v>
      </c>
      <c r="I22" s="5" t="n">
        <v>6</v>
      </c>
      <c r="J22" s="5" t="n">
        <v>7</v>
      </c>
      <c r="K22" s="5" t="n">
        <v>8</v>
      </c>
      <c r="L22" s="5" t="n">
        <v>9</v>
      </c>
      <c r="M22" s="5" t="n">
        <v>10</v>
      </c>
      <c r="N22" s="5" t="n">
        <v>11</v>
      </c>
      <c r="O22" s="6" t="n">
        <v>12</v>
      </c>
      <c r="P22" s="5" t="n">
        <v>13</v>
      </c>
      <c r="Q22" s="7" t="n">
        <v>14</v>
      </c>
    </row>
    <row r="23" customFormat="false" ht="24" hidden="false" customHeight="false" outlineLevel="0" collapsed="false">
      <c r="B23" s="8"/>
      <c r="C23" s="9" t="s">
        <v>6</v>
      </c>
      <c r="D23" s="10" t="n">
        <v>-0.17</v>
      </c>
      <c r="E23" s="10" t="n">
        <v>0.03</v>
      </c>
      <c r="F23" s="10" t="n">
        <v>0.05</v>
      </c>
      <c r="G23" s="10" t="n">
        <v>0.04</v>
      </c>
      <c r="H23" s="11" t="n">
        <v>-0.27</v>
      </c>
      <c r="I23" s="10" t="n">
        <v>0.05</v>
      </c>
      <c r="J23" s="10" t="n">
        <v>0.04</v>
      </c>
      <c r="K23" s="10" t="n">
        <v>-0.14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2" t="n">
        <v>0</v>
      </c>
    </row>
    <row r="24" customFormat="false" ht="23" hidden="false" customHeight="false" outlineLevel="0" collapsed="false">
      <c r="B24" s="8"/>
      <c r="C24" s="9" t="s">
        <v>7</v>
      </c>
      <c r="D24" s="13" t="n">
        <f aca="false">-D23*F18</f>
        <v>13.6</v>
      </c>
      <c r="E24" s="13" t="n">
        <f aca="false">-E23*$F$18</f>
        <v>-2.4</v>
      </c>
      <c r="F24" s="13" t="n">
        <f aca="false">-F23*$F$18</f>
        <v>-4</v>
      </c>
      <c r="G24" s="13" t="n">
        <f aca="false">-G23*$F$18</f>
        <v>-3.2</v>
      </c>
      <c r="H24" s="14" t="n">
        <f aca="false">-H23*$F$18</f>
        <v>21.6</v>
      </c>
      <c r="I24" s="13" t="n">
        <f aca="false">-I23*$F$18</f>
        <v>-4</v>
      </c>
      <c r="J24" s="13" t="n">
        <f aca="false">-J23*$F$18</f>
        <v>-3.2</v>
      </c>
      <c r="K24" s="13" t="n">
        <f aca="false">-K23*$F$18</f>
        <v>11.2</v>
      </c>
      <c r="L24" s="13" t="n">
        <f aca="false">-L23*$F$18</f>
        <v>0</v>
      </c>
      <c r="M24" s="13" t="n">
        <f aca="false">-M23*$F$18</f>
        <v>0</v>
      </c>
      <c r="N24" s="13" t="n">
        <f aca="false">-N23*$F$18</f>
        <v>0</v>
      </c>
      <c r="O24" s="13" t="n">
        <f aca="false">-O23*$F$18</f>
        <v>0</v>
      </c>
      <c r="P24" s="13" t="n">
        <f aca="false">-P23*$F$18</f>
        <v>0</v>
      </c>
      <c r="Q24" s="15" t="n">
        <f aca="false">-Q23*$F$18</f>
        <v>0</v>
      </c>
    </row>
    <row r="25" customFormat="false" ht="23" hidden="false" customHeight="false" outlineLevel="0" collapsed="false">
      <c r="B25" s="8"/>
      <c r="C25" s="9" t="s">
        <v>8</v>
      </c>
      <c r="D25" s="13" t="n">
        <f aca="false">17.6</f>
        <v>17.6</v>
      </c>
      <c r="E25" s="13" t="n">
        <f aca="false">D26</f>
        <v>31.2</v>
      </c>
      <c r="F25" s="13" t="n">
        <f aca="false">E26</f>
        <v>28.8</v>
      </c>
      <c r="G25" s="13" t="n">
        <f aca="false">F26</f>
        <v>24.8</v>
      </c>
      <c r="H25" s="14" t="n">
        <f aca="false">G26</f>
        <v>21.6</v>
      </c>
      <c r="I25" s="13" t="n">
        <f aca="false">H26</f>
        <v>43.2</v>
      </c>
      <c r="J25" s="13" t="n">
        <f aca="false">I26</f>
        <v>39.2</v>
      </c>
      <c r="K25" s="13" t="n">
        <f aca="false">J26</f>
        <v>36</v>
      </c>
      <c r="L25" s="13" t="n">
        <f aca="false">K26</f>
        <v>47.2</v>
      </c>
      <c r="M25" s="13" t="n">
        <f aca="false">L26</f>
        <v>47.2</v>
      </c>
      <c r="N25" s="13" t="n">
        <f aca="false">M26</f>
        <v>47.2</v>
      </c>
      <c r="O25" s="13" t="n">
        <f aca="false">N26</f>
        <v>47.2</v>
      </c>
      <c r="P25" s="13" t="n">
        <f aca="false">O26</f>
        <v>47.2</v>
      </c>
      <c r="Q25" s="15" t="n">
        <f aca="false">P26</f>
        <v>47.2</v>
      </c>
    </row>
    <row r="26" customFormat="false" ht="24" hidden="false" customHeight="false" outlineLevel="0" collapsed="false">
      <c r="B26" s="8"/>
      <c r="C26" s="16" t="s">
        <v>9</v>
      </c>
      <c r="D26" s="17" t="n">
        <f aca="false">D25+D24</f>
        <v>31.2</v>
      </c>
      <c r="E26" s="17" t="n">
        <f aca="false">E25+E24</f>
        <v>28.8</v>
      </c>
      <c r="F26" s="17" t="n">
        <f aca="false">F25+F24</f>
        <v>24.8</v>
      </c>
      <c r="G26" s="17" t="n">
        <f aca="false">G25+G24</f>
        <v>21.6</v>
      </c>
      <c r="H26" s="18" t="n">
        <f aca="false">H25+H24</f>
        <v>43.2</v>
      </c>
      <c r="I26" s="17" t="n">
        <f aca="false">I25+I24</f>
        <v>39.2</v>
      </c>
      <c r="J26" s="17" t="n">
        <f aca="false">J25+J24</f>
        <v>36</v>
      </c>
      <c r="K26" s="17" t="n">
        <f aca="false">K25+K24</f>
        <v>47.2</v>
      </c>
      <c r="L26" s="17" t="n">
        <f aca="false">L25+L24</f>
        <v>47.2</v>
      </c>
      <c r="M26" s="17" t="n">
        <f aca="false">M25+M24</f>
        <v>47.2</v>
      </c>
      <c r="N26" s="17" t="n">
        <f aca="false">N25+N24</f>
        <v>47.2</v>
      </c>
      <c r="O26" s="17" t="n">
        <f aca="false">O25+O24</f>
        <v>47.2</v>
      </c>
      <c r="P26" s="17" t="n">
        <f aca="false">P25+P24</f>
        <v>47.2</v>
      </c>
      <c r="Q26" s="19" t="n">
        <f aca="false">Q25+Q24</f>
        <v>47.2</v>
      </c>
    </row>
    <row r="27" customFormat="false" ht="23" hidden="false" customHeight="false" outlineLevel="0" collapsed="false">
      <c r="B27" s="8"/>
      <c r="H27" s="14"/>
    </row>
    <row r="28" customFormat="false" ht="24" hidden="false" customHeight="false" outlineLevel="0" collapsed="false">
      <c r="B28" s="8"/>
      <c r="H28" s="14"/>
    </row>
    <row r="29" customFormat="false" ht="24" hidden="false" customHeight="false" outlineLevel="0" collapsed="false">
      <c r="B29" s="1" t="s">
        <v>10</v>
      </c>
      <c r="C29" s="4" t="s">
        <v>5</v>
      </c>
      <c r="D29" s="5" t="n">
        <v>1</v>
      </c>
      <c r="E29" s="5" t="n">
        <v>2</v>
      </c>
      <c r="F29" s="5" t="n">
        <v>3</v>
      </c>
      <c r="G29" s="5" t="n">
        <v>4</v>
      </c>
      <c r="H29" s="6" t="n">
        <v>5</v>
      </c>
      <c r="I29" s="5" t="n">
        <v>6</v>
      </c>
      <c r="J29" s="5" t="n">
        <v>7</v>
      </c>
      <c r="K29" s="5" t="n">
        <v>8</v>
      </c>
      <c r="L29" s="5" t="n">
        <v>9</v>
      </c>
      <c r="M29" s="5" t="n">
        <v>10</v>
      </c>
      <c r="N29" s="5" t="n">
        <v>11</v>
      </c>
      <c r="O29" s="6" t="n">
        <v>12</v>
      </c>
      <c r="P29" s="5" t="n">
        <v>13</v>
      </c>
      <c r="Q29" s="7" t="n">
        <v>14</v>
      </c>
    </row>
    <row r="30" customFormat="false" ht="24" hidden="false" customHeight="false" outlineLevel="0" collapsed="false">
      <c r="B30" s="8"/>
      <c r="C30" s="9" t="s">
        <v>6</v>
      </c>
      <c r="D30" s="10" t="n">
        <v>0.09</v>
      </c>
      <c r="E30" s="10" t="n">
        <v>0.04</v>
      </c>
      <c r="F30" s="10" t="n">
        <v>0.06</v>
      </c>
      <c r="G30" s="10" t="n">
        <v>-0.33</v>
      </c>
      <c r="H30" s="11" t="n">
        <v>0.06</v>
      </c>
      <c r="I30" s="10" t="n">
        <v>0.12</v>
      </c>
      <c r="J30" s="10" t="n">
        <v>0.05</v>
      </c>
      <c r="K30" s="10" t="n">
        <v>0.11</v>
      </c>
      <c r="L30" s="10" t="n">
        <v>0.05</v>
      </c>
      <c r="M30" s="10" t="n">
        <v>0</v>
      </c>
      <c r="N30" s="10" t="n">
        <v>0</v>
      </c>
      <c r="O30" s="10" t="n">
        <v>0</v>
      </c>
      <c r="P30" s="10" t="n">
        <v>0</v>
      </c>
      <c r="Q30" s="12" t="n">
        <v>0</v>
      </c>
    </row>
    <row r="31" customFormat="false" ht="23" hidden="false" customHeight="false" outlineLevel="0" collapsed="false">
      <c r="B31" s="8"/>
      <c r="C31" s="9" t="s">
        <v>7</v>
      </c>
      <c r="D31" s="13" t="n">
        <f aca="false">-D30*$F$18</f>
        <v>-7.2</v>
      </c>
      <c r="E31" s="13" t="n">
        <f aca="false">-E30*$F$18</f>
        <v>-3.2</v>
      </c>
      <c r="F31" s="13" t="n">
        <f aca="false">-F30*$F$18</f>
        <v>-4.8</v>
      </c>
      <c r="G31" s="13" t="n">
        <f aca="false">-G30*$F$18</f>
        <v>26.4</v>
      </c>
      <c r="H31" s="14" t="n">
        <f aca="false">-H30*$F$18</f>
        <v>-4.8</v>
      </c>
      <c r="I31" s="13" t="n">
        <f aca="false">-I30*$F$18</f>
        <v>-9.6</v>
      </c>
      <c r="J31" s="13" t="n">
        <f aca="false">-J30*$F$18</f>
        <v>-4</v>
      </c>
      <c r="K31" s="13" t="n">
        <f aca="false">-K30*$F$18</f>
        <v>-8.8</v>
      </c>
      <c r="L31" s="13" t="n">
        <f aca="false">-L30*$F$18</f>
        <v>-4</v>
      </c>
      <c r="M31" s="13" t="n">
        <f aca="false">-M30*$F$18</f>
        <v>0</v>
      </c>
      <c r="N31" s="13" t="n">
        <f aca="false">-N30*$F$18</f>
        <v>0</v>
      </c>
      <c r="O31" s="13" t="n">
        <f aca="false">-O30*$F$18</f>
        <v>0</v>
      </c>
      <c r="P31" s="13" t="n">
        <f aca="false">-P30*$F$18</f>
        <v>0</v>
      </c>
      <c r="Q31" s="15" t="n">
        <f aca="false">-Q30*$F$18</f>
        <v>0</v>
      </c>
    </row>
    <row r="32" customFormat="false" ht="23" hidden="false" customHeight="false" outlineLevel="0" collapsed="false">
      <c r="B32" s="8"/>
      <c r="C32" s="9" t="s">
        <v>8</v>
      </c>
      <c r="D32" s="13" t="n">
        <v>0</v>
      </c>
      <c r="E32" s="13" t="n">
        <f aca="false">D33</f>
        <v>-7.2</v>
      </c>
      <c r="F32" s="13" t="n">
        <f aca="false">E33</f>
        <v>-10.4</v>
      </c>
      <c r="G32" s="13" t="n">
        <f aca="false">F33</f>
        <v>-15.2</v>
      </c>
      <c r="H32" s="14" t="n">
        <f aca="false">G33</f>
        <v>11.2</v>
      </c>
      <c r="I32" s="13" t="n">
        <f aca="false">H33</f>
        <v>6.4</v>
      </c>
      <c r="J32" s="13" t="n">
        <f aca="false">I33</f>
        <v>-3.2</v>
      </c>
      <c r="K32" s="13" t="n">
        <f aca="false">J33</f>
        <v>-7.2</v>
      </c>
      <c r="L32" s="13" t="n">
        <f aca="false">K33</f>
        <v>-16</v>
      </c>
      <c r="M32" s="13" t="n">
        <f aca="false">L33</f>
        <v>-20</v>
      </c>
      <c r="N32" s="13" t="n">
        <f aca="false">M33</f>
        <v>-20</v>
      </c>
      <c r="O32" s="13" t="n">
        <f aca="false">N33</f>
        <v>-20</v>
      </c>
      <c r="P32" s="13" t="n">
        <f aca="false">O33</f>
        <v>-20</v>
      </c>
      <c r="Q32" s="15" t="n">
        <f aca="false">P33</f>
        <v>-20</v>
      </c>
    </row>
    <row r="33" customFormat="false" ht="24" hidden="false" customHeight="false" outlineLevel="0" collapsed="false">
      <c r="B33" s="8"/>
      <c r="C33" s="16" t="s">
        <v>9</v>
      </c>
      <c r="D33" s="17" t="n">
        <f aca="false">D32+D31</f>
        <v>-7.2</v>
      </c>
      <c r="E33" s="17" t="n">
        <f aca="false">E32+E31</f>
        <v>-10.4</v>
      </c>
      <c r="F33" s="17" t="n">
        <f aca="false">F32+F31</f>
        <v>-15.2</v>
      </c>
      <c r="G33" s="17" t="n">
        <f aca="false">G32+G31</f>
        <v>11.2</v>
      </c>
      <c r="H33" s="18" t="n">
        <f aca="false">H32+H31</f>
        <v>6.4</v>
      </c>
      <c r="I33" s="17" t="n">
        <f aca="false">I32+I31</f>
        <v>-3.2</v>
      </c>
      <c r="J33" s="17" t="n">
        <f aca="false">J32+J31</f>
        <v>-7.2</v>
      </c>
      <c r="K33" s="17" t="n">
        <f aca="false">K32+K31</f>
        <v>-16</v>
      </c>
      <c r="L33" s="17" t="n">
        <f aca="false">L32+L31</f>
        <v>-20</v>
      </c>
      <c r="M33" s="17" t="n">
        <f aca="false">M32+M31</f>
        <v>-20</v>
      </c>
      <c r="N33" s="17" t="n">
        <f aca="false">N32+N31</f>
        <v>-20</v>
      </c>
      <c r="O33" s="17" t="n">
        <f aca="false">O32+O31</f>
        <v>-20</v>
      </c>
      <c r="P33" s="17" t="n">
        <f aca="false">P32+P31</f>
        <v>-20</v>
      </c>
      <c r="Q33" s="19" t="n">
        <f aca="false">Q32+Q31</f>
        <v>-20</v>
      </c>
    </row>
    <row r="34" customFormat="false" ht="24" hidden="false" customHeight="false" outlineLevel="0" collapsed="false">
      <c r="B34" s="8"/>
      <c r="H34" s="14"/>
      <c r="O34" s="14"/>
    </row>
    <row r="35" customFormat="false" ht="24" hidden="false" customHeight="false" outlineLevel="0" collapsed="false">
      <c r="B35" s="1" t="s">
        <v>11</v>
      </c>
      <c r="C35" s="4" t="s">
        <v>5</v>
      </c>
      <c r="D35" s="5" t="n">
        <v>1</v>
      </c>
      <c r="E35" s="5" t="n">
        <v>2</v>
      </c>
      <c r="F35" s="5" t="n">
        <v>3</v>
      </c>
      <c r="G35" s="5" t="n">
        <v>4</v>
      </c>
      <c r="H35" s="6" t="n">
        <v>5</v>
      </c>
      <c r="I35" s="5" t="n">
        <v>6</v>
      </c>
      <c r="J35" s="5" t="n">
        <v>7</v>
      </c>
      <c r="K35" s="5" t="n">
        <v>8</v>
      </c>
      <c r="L35" s="5" t="n">
        <v>9</v>
      </c>
      <c r="M35" s="5" t="n">
        <v>10</v>
      </c>
      <c r="N35" s="5" t="n">
        <v>11</v>
      </c>
      <c r="O35" s="6" t="n">
        <v>12</v>
      </c>
      <c r="P35" s="5" t="n">
        <v>13</v>
      </c>
      <c r="Q35" s="7" t="n">
        <v>14</v>
      </c>
    </row>
    <row r="36" customFormat="false" ht="24" hidden="false" customHeight="false" outlineLevel="0" collapsed="false">
      <c r="B36" s="8"/>
      <c r="C36" s="9" t="s">
        <v>6</v>
      </c>
      <c r="D36" s="10" t="n">
        <v>1.76</v>
      </c>
      <c r="E36" s="10" t="n">
        <v>0.4</v>
      </c>
      <c r="F36" s="10" t="n">
        <v>0.12</v>
      </c>
      <c r="G36" s="10" t="n">
        <v>0.05</v>
      </c>
      <c r="H36" s="11" t="n">
        <v>0.06</v>
      </c>
      <c r="I36" s="10" t="n">
        <v>0.09</v>
      </c>
      <c r="J36" s="10" t="n">
        <v>0.03</v>
      </c>
      <c r="K36" s="10" t="n">
        <v>0.03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2" t="n">
        <v>0</v>
      </c>
    </row>
    <row r="37" customFormat="false" ht="23" hidden="false" customHeight="false" outlineLevel="0" collapsed="false">
      <c r="B37" s="8"/>
      <c r="C37" s="9" t="s">
        <v>7</v>
      </c>
      <c r="D37" s="13" t="n">
        <f aca="false">-D36*$F$18</f>
        <v>-140.8</v>
      </c>
      <c r="E37" s="13" t="n">
        <f aca="false">-E36*$F$18</f>
        <v>-32</v>
      </c>
      <c r="F37" s="13" t="n">
        <f aca="false">-F36*$F$18</f>
        <v>-9.6</v>
      </c>
      <c r="G37" s="13" t="n">
        <f aca="false">-G36*$F$18</f>
        <v>-4</v>
      </c>
      <c r="H37" s="14" t="n">
        <f aca="false">-H36*$F$18</f>
        <v>-4.8</v>
      </c>
      <c r="I37" s="13" t="n">
        <f aca="false">-I36*$F$18</f>
        <v>-7.2</v>
      </c>
      <c r="J37" s="13" t="n">
        <f aca="false">-J36*$F$18</f>
        <v>-2.4</v>
      </c>
      <c r="K37" s="13" t="n">
        <f aca="false">-K36*$F$18</f>
        <v>-2.4</v>
      </c>
      <c r="L37" s="13" t="n">
        <f aca="false">-L36*$F$18</f>
        <v>0</v>
      </c>
      <c r="M37" s="13" t="n">
        <f aca="false">-M36*$F$18</f>
        <v>0</v>
      </c>
      <c r="N37" s="13" t="n">
        <f aca="false">-N36*$F$18</f>
        <v>0</v>
      </c>
      <c r="O37" s="13" t="n">
        <f aca="false">-O36*$F$18</f>
        <v>0</v>
      </c>
      <c r="P37" s="13" t="n">
        <f aca="false">-P36*$F$18</f>
        <v>0</v>
      </c>
      <c r="Q37" s="15" t="n">
        <f aca="false">-Q36*$F$18</f>
        <v>0</v>
      </c>
    </row>
    <row r="38" customFormat="false" ht="23" hidden="false" customHeight="false" outlineLevel="0" collapsed="false">
      <c r="B38" s="8"/>
      <c r="C38" s="9" t="s">
        <v>8</v>
      </c>
      <c r="D38" s="13" t="n">
        <v>0</v>
      </c>
      <c r="E38" s="13" t="n">
        <f aca="false">D39</f>
        <v>-140.8</v>
      </c>
      <c r="F38" s="13" t="n">
        <f aca="false">E39</f>
        <v>-172.8</v>
      </c>
      <c r="G38" s="13" t="n">
        <f aca="false">F39</f>
        <v>-182.4</v>
      </c>
      <c r="H38" s="14" t="n">
        <f aca="false">G39</f>
        <v>-186.4</v>
      </c>
      <c r="I38" s="13" t="n">
        <f aca="false">H39</f>
        <v>-191.2</v>
      </c>
      <c r="J38" s="13" t="n">
        <f aca="false">I39</f>
        <v>-198.4</v>
      </c>
      <c r="K38" s="13" t="n">
        <f aca="false">J39</f>
        <v>-201</v>
      </c>
      <c r="L38" s="13" t="n">
        <f aca="false">K39</f>
        <v>-203</v>
      </c>
      <c r="M38" s="13" t="n">
        <f aca="false">L39</f>
        <v>-203</v>
      </c>
      <c r="N38" s="13" t="n">
        <f aca="false">M39</f>
        <v>-203</v>
      </c>
      <c r="O38" s="13" t="n">
        <f aca="false">N39</f>
        <v>-203</v>
      </c>
      <c r="P38" s="13" t="n">
        <f aca="false">O39</f>
        <v>-203</v>
      </c>
      <c r="Q38" s="15" t="n">
        <f aca="false">P39</f>
        <v>-203</v>
      </c>
    </row>
    <row r="39" customFormat="false" ht="24" hidden="false" customHeight="false" outlineLevel="0" collapsed="false">
      <c r="B39" s="8"/>
      <c r="C39" s="16" t="s">
        <v>9</v>
      </c>
      <c r="D39" s="17" t="n">
        <f aca="false">D38+D37</f>
        <v>-140.8</v>
      </c>
      <c r="E39" s="17" t="n">
        <f aca="false">E38+E37</f>
        <v>-172.8</v>
      </c>
      <c r="F39" s="17" t="n">
        <f aca="false">F38+F37</f>
        <v>-182.4</v>
      </c>
      <c r="G39" s="17" t="n">
        <f aca="false">G38+G37</f>
        <v>-186.4</v>
      </c>
      <c r="H39" s="18" t="n">
        <f aca="false">H38+H37</f>
        <v>-191.2</v>
      </c>
      <c r="I39" s="17" t="n">
        <f aca="false">I38+I37</f>
        <v>-198.4</v>
      </c>
      <c r="J39" s="17" t="n">
        <f aca="false">ROUND(J38+J37,0)</f>
        <v>-201</v>
      </c>
      <c r="K39" s="17" t="n">
        <f aca="false">ROUND(K38+K37,0)</f>
        <v>-203</v>
      </c>
      <c r="L39" s="17" t="n">
        <f aca="false">ROUND(L38+L37,0)</f>
        <v>-203</v>
      </c>
      <c r="M39" s="17" t="n">
        <f aca="false">ROUND(M38+M37,0)</f>
        <v>-203</v>
      </c>
      <c r="N39" s="17" t="n">
        <f aca="false">ROUND(N38+N37,0)</f>
        <v>-203</v>
      </c>
      <c r="O39" s="17" t="n">
        <f aca="false">ROUND(O38+O37,0)</f>
        <v>-203</v>
      </c>
      <c r="P39" s="17" t="n">
        <f aca="false">ROUND(P38+P37,0)</f>
        <v>-203</v>
      </c>
      <c r="Q39" s="19" t="n">
        <f aca="false">ROUND(Q38+Q37,0)</f>
        <v>-203</v>
      </c>
    </row>
    <row r="40" customFormat="false" ht="23" hidden="false" customHeight="false" outlineLevel="0" collapsed="false">
      <c r="B40" s="8"/>
    </row>
    <row r="41" customFormat="false" ht="24" hidden="false" customHeight="false" outlineLevel="0" collapsed="false">
      <c r="B41" s="8"/>
    </row>
    <row r="42" customFormat="false" ht="24" hidden="false" customHeight="false" outlineLevel="0" collapsed="false">
      <c r="B42" s="1" t="s">
        <v>12</v>
      </c>
      <c r="C42" s="4" t="s">
        <v>13</v>
      </c>
      <c r="D42" s="20" t="n">
        <v>1</v>
      </c>
      <c r="E42" s="20" t="n">
        <v>2</v>
      </c>
      <c r="F42" s="20" t="n">
        <v>3</v>
      </c>
      <c r="G42" s="20" t="n">
        <v>4</v>
      </c>
      <c r="H42" s="20" t="n">
        <v>5</v>
      </c>
      <c r="I42" s="20" t="n">
        <v>6</v>
      </c>
      <c r="J42" s="20" t="n">
        <v>7</v>
      </c>
      <c r="K42" s="20" t="n">
        <v>8</v>
      </c>
      <c r="L42" s="20" t="n">
        <v>9</v>
      </c>
      <c r="M42" s="20" t="n">
        <v>10</v>
      </c>
      <c r="N42" s="20" t="n">
        <v>11</v>
      </c>
      <c r="O42" s="20" t="n">
        <v>12</v>
      </c>
      <c r="P42" s="20" t="n">
        <v>13</v>
      </c>
      <c r="Q42" s="21" t="n">
        <v>14</v>
      </c>
    </row>
    <row r="43" customFormat="false" ht="24" hidden="false" customHeight="false" outlineLevel="0" collapsed="false">
      <c r="B43" s="8"/>
      <c r="C43" s="9" t="s">
        <v>14</v>
      </c>
      <c r="D43" s="22" t="n">
        <v>-0.57</v>
      </c>
      <c r="E43" s="23" t="n">
        <v>-0.17</v>
      </c>
      <c r="F43" s="23" t="n">
        <v>-0.02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4"/>
    </row>
    <row r="44" customFormat="false" ht="15" hidden="false" customHeight="false" outlineLevel="0" collapsed="false">
      <c r="C44" s="9" t="s">
        <v>15</v>
      </c>
      <c r="D44" s="25" t="n">
        <f aca="false">-D43/$F$19*0.5</f>
        <v>2.19230769230769</v>
      </c>
      <c r="E44" s="26" t="n">
        <f aca="false">-E43/$F$19*0.5</f>
        <v>0.653846153846154</v>
      </c>
      <c r="F44" s="26" t="n">
        <f aca="false">-F43/$F$19*0.5</f>
        <v>0.0769230769230769</v>
      </c>
      <c r="G44" s="26" t="n">
        <f aca="false">-G43/$F$19*0.5</f>
        <v>-0</v>
      </c>
      <c r="H44" s="26" t="n">
        <f aca="false">-H43/$F$19*0.5</f>
        <v>-0</v>
      </c>
      <c r="I44" s="26" t="n">
        <f aca="false">-I43/$F$19*0.5</f>
        <v>-0</v>
      </c>
      <c r="J44" s="26" t="n">
        <f aca="false">-J43/$F$19*0.5</f>
        <v>-0</v>
      </c>
      <c r="K44" s="26" t="n">
        <f aca="false">-K43/$F$19*0.5</f>
        <v>-0</v>
      </c>
      <c r="L44" s="26" t="n">
        <f aca="false">-L43/$F$19*0.5</f>
        <v>-0</v>
      </c>
      <c r="M44" s="26" t="n">
        <f aca="false">-M43/$F$19*0.5</f>
        <v>-0</v>
      </c>
      <c r="N44" s="26" t="n">
        <f aca="false">-N43/$F$19*0.5</f>
        <v>-0</v>
      </c>
      <c r="O44" s="26" t="n">
        <f aca="false">-O43/$F$19*0.5</f>
        <v>-0</v>
      </c>
      <c r="P44" s="26" t="n">
        <f aca="false">-P43/$F$19*0.5</f>
        <v>-0</v>
      </c>
      <c r="Q44" s="27" t="n">
        <f aca="false">-Q43/$F$19*0.5</f>
        <v>-0</v>
      </c>
    </row>
    <row r="45" customFormat="false" ht="15" hidden="false" customHeight="false" outlineLevel="0" collapsed="false">
      <c r="C45" s="9" t="s">
        <v>16</v>
      </c>
      <c r="D45" s="28" t="n">
        <v>126.85</v>
      </c>
      <c r="E45" s="26" t="n">
        <f aca="false">D46</f>
        <v>129.042307692308</v>
      </c>
      <c r="F45" s="26" t="n">
        <f aca="false">E46</f>
        <v>129.696153846154</v>
      </c>
      <c r="G45" s="26" t="n">
        <f aca="false">F46</f>
        <v>129.773076923077</v>
      </c>
      <c r="H45" s="26" t="n">
        <f aca="false">G46</f>
        <v>129.773076923077</v>
      </c>
      <c r="I45" s="26" t="n">
        <f aca="false">H46</f>
        <v>129.773076923077</v>
      </c>
      <c r="J45" s="26" t="n">
        <f aca="false">I46</f>
        <v>129.773076923077</v>
      </c>
      <c r="K45" s="26" t="n">
        <f aca="false">J46</f>
        <v>129.773076923077</v>
      </c>
      <c r="L45" s="26" t="n">
        <f aca="false">K46</f>
        <v>129.773076923077</v>
      </c>
      <c r="M45" s="26" t="n">
        <f aca="false">L46</f>
        <v>129.773076923077</v>
      </c>
      <c r="N45" s="26" t="n">
        <f aca="false">M46</f>
        <v>129.773076923077</v>
      </c>
      <c r="O45" s="26" t="n">
        <f aca="false">N46</f>
        <v>129.773076923077</v>
      </c>
      <c r="P45" s="26" t="n">
        <f aca="false">O46</f>
        <v>129.773076923077</v>
      </c>
      <c r="Q45" s="27" t="n">
        <f aca="false">P46</f>
        <v>129.773076923077</v>
      </c>
    </row>
    <row r="46" customFormat="false" ht="16" hidden="false" customHeight="false" outlineLevel="0" collapsed="false">
      <c r="C46" s="16" t="s">
        <v>17</v>
      </c>
      <c r="D46" s="29" t="n">
        <f aca="false">D45+D44</f>
        <v>129.042307692308</v>
      </c>
      <c r="E46" s="30" t="n">
        <f aca="false">E45+E44</f>
        <v>129.696153846154</v>
      </c>
      <c r="F46" s="30" t="n">
        <f aca="false">F45+F44</f>
        <v>129.773076923077</v>
      </c>
      <c r="G46" s="30" t="n">
        <f aca="false">G45+G44</f>
        <v>129.773076923077</v>
      </c>
      <c r="H46" s="30" t="n">
        <f aca="false">H45+H44</f>
        <v>129.773076923077</v>
      </c>
      <c r="I46" s="30" t="n">
        <f aca="false">I45+I44</f>
        <v>129.773076923077</v>
      </c>
      <c r="J46" s="30" t="n">
        <f aca="false">J45+J44</f>
        <v>129.773076923077</v>
      </c>
      <c r="K46" s="30" t="n">
        <f aca="false">K45+K44</f>
        <v>129.773076923077</v>
      </c>
      <c r="L46" s="30" t="n">
        <f aca="false">L45+L44</f>
        <v>129.773076923077</v>
      </c>
      <c r="M46" s="30" t="n">
        <f aca="false">M45+M44</f>
        <v>129.773076923077</v>
      </c>
      <c r="N46" s="30" t="n">
        <f aca="false">N45+N44</f>
        <v>129.773076923077</v>
      </c>
      <c r="O46" s="30" t="n">
        <f aca="false">O45+O44</f>
        <v>129.773076923077</v>
      </c>
      <c r="P46" s="30" t="n">
        <f aca="false">P45+P44</f>
        <v>129.773076923077</v>
      </c>
      <c r="Q46" s="31" t="n">
        <f aca="false">Q45+Q44</f>
        <v>129.773076923077</v>
      </c>
    </row>
    <row r="48" customFormat="false" ht="15" hidden="false" customHeight="false" outlineLevel="0" collapsed="false">
      <c r="B48" s="0" t="s">
        <v>18</v>
      </c>
      <c r="D48" s="0" t="n">
        <v>-4.38461538461538</v>
      </c>
      <c r="E48" s="0" t="n">
        <f aca="false">E43-D43</f>
        <v>0.4</v>
      </c>
    </row>
    <row r="49" customFormat="false" ht="15" hidden="false" customHeight="false" outlineLevel="0" collapsed="false">
      <c r="D49" s="0" t="n">
        <v>0.5</v>
      </c>
      <c r="E49" s="0" t="n">
        <f aca="false">E48*D49/D48</f>
        <v>-0.0456140350877193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4"/>
  <sheetViews>
    <sheetView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.16"/>
    <col collapsed="false" customWidth="true" hidden="false" outlineLevel="0" max="3" min="3" style="0" width="15.84"/>
    <col collapsed="false" customWidth="true" hidden="false" outlineLevel="0" max="4" min="4" style="0" width="12.83"/>
    <col collapsed="false" customWidth="true" hidden="false" outlineLevel="0" max="5" min="5" style="0" width="4"/>
    <col collapsed="false" customWidth="true" hidden="false" outlineLevel="0" max="1025" min="6" style="0" width="10.49"/>
  </cols>
  <sheetData>
    <row r="2" customFormat="false" ht="15" hidden="false" customHeight="false" outlineLevel="0" collapsed="false">
      <c r="B2" s="3" t="s">
        <v>19</v>
      </c>
      <c r="C2" s="3"/>
    </row>
    <row r="4" customFormat="false" ht="15" hidden="false" customHeight="false" outlineLevel="0" collapsed="false">
      <c r="C4" s="0" t="s">
        <v>20</v>
      </c>
      <c r="D4" s="0" t="n">
        <v>200</v>
      </c>
    </row>
    <row r="5" customFormat="false" ht="15" hidden="false" customHeight="false" outlineLevel="0" collapsed="false">
      <c r="C5" s="0" t="s">
        <v>21</v>
      </c>
      <c r="D5" s="0" t="n">
        <v>15</v>
      </c>
    </row>
    <row r="6" customFormat="false" ht="15" hidden="false" customHeight="false" outlineLevel="0" collapsed="false">
      <c r="C6" s="0" t="s">
        <v>22</v>
      </c>
      <c r="D6" s="0" t="n">
        <v>2</v>
      </c>
    </row>
    <row r="7" customFormat="false" ht="15" hidden="false" customHeight="false" outlineLevel="0" collapsed="false">
      <c r="C7" s="0" t="s">
        <v>23</v>
      </c>
      <c r="D7" s="0" t="n">
        <f aca="false">D6*D5</f>
        <v>30</v>
      </c>
      <c r="F7" s="0" t="s">
        <v>24</v>
      </c>
    </row>
    <row r="8" customFormat="false" ht="15" hidden="false" customHeight="false" outlineLevel="0" collapsed="false">
      <c r="C8" s="0" t="s">
        <v>25</v>
      </c>
      <c r="D8" s="0" t="n">
        <v>16</v>
      </c>
    </row>
    <row r="10" customFormat="false" ht="15" hidden="false" customHeight="false" outlineLevel="0" collapsed="false">
      <c r="B10" s="3" t="s">
        <v>26</v>
      </c>
    </row>
    <row r="11" customFormat="false" ht="15" hidden="false" customHeight="false" outlineLevel="0" collapsed="false">
      <c r="C11" s="0" t="s">
        <v>27</v>
      </c>
    </row>
    <row r="13" customFormat="false" ht="15" hidden="false" customHeight="false" outlineLevel="0" collapsed="false">
      <c r="B13" s="3" t="s">
        <v>28</v>
      </c>
    </row>
    <row r="14" customFormat="false" ht="15" hidden="false" customHeight="false" outlineLevel="0" collapsed="false">
      <c r="C14" s="3" t="s">
        <v>29</v>
      </c>
      <c r="D14" s="3" t="n">
        <f aca="false">D8*D4/D7</f>
        <v>106.666666666667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Tae IT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2014-07-21T02:03:20Z</dcterms:created>
  <dc:creator>Artemio Mendoza</dc:creator>
  <dc:description/>
  <dc:language>es-ES</dc:language>
  <cp:lastModifiedBy>Artemio Mendoza</cp:lastModifiedBy>
  <dcterms:modified xsi:type="dcterms:W3CDTF">2014-08-01T04:30:53Z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Tae IT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