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87"/>
  <workbookPr defaultThemeVersion="124226"/>
  <mc:AlternateContent xmlns:mc="http://schemas.openxmlformats.org/markup-compatibility/2006">
    <mc:Choice Requires="x15">
      <x15ac:absPath xmlns:x15ac="http://schemas.microsoft.com/office/spreadsheetml/2010/11/ac" url="G:\FAIR\FDP-Orphadata\orphadata-fdp-populator\input\"/>
    </mc:Choice>
  </mc:AlternateContent>
  <xr:revisionPtr revIDLastSave="0" documentId="13_ncr:1_{7DFC1849-1655-4618-97DB-8CD4D3BB4C64}" xr6:coauthVersionLast="36" xr6:coauthVersionMax="36" xr10:uidLastSave="{00000000-0000-0000-0000-000000000000}"/>
  <bookViews>
    <workbookView xWindow="240" yWindow="15" windowWidth="16095" windowHeight="9660" activeTab="1" xr2:uid="{00000000-000D-0000-FFFF-FFFF00000000}"/>
  </bookViews>
  <sheets>
    <sheet name="catalog" sheetId="1" r:id="rId1"/>
    <sheet name="dataset" sheetId="2" r:id="rId2"/>
    <sheet name="distribution" sheetId="3" r:id="rId3"/>
  </sheets>
  <calcPr calcId="191029"/>
</workbook>
</file>

<file path=xl/calcChain.xml><?xml version="1.0" encoding="utf-8"?>
<calcChain xmlns="http://schemas.openxmlformats.org/spreadsheetml/2006/main">
  <c r="G84" i="3" l="1"/>
  <c r="G83" i="3"/>
  <c r="G82" i="3"/>
  <c r="G81" i="3"/>
  <c r="G80" i="3"/>
  <c r="G79" i="3"/>
  <c r="G78" i="3"/>
  <c r="G77" i="3"/>
  <c r="G76" i="3"/>
  <c r="G75" i="3"/>
  <c r="G74" i="3"/>
  <c r="G73" i="3"/>
  <c r="G72" i="3"/>
  <c r="G71" i="3"/>
  <c r="G70" i="3"/>
  <c r="G69" i="3"/>
  <c r="G68" i="3"/>
  <c r="G67" i="3"/>
  <c r="G66" i="3"/>
  <c r="G65" i="3"/>
  <c r="G64" i="3"/>
  <c r="G63" i="3"/>
  <c r="G62" i="3"/>
  <c r="G61" i="3"/>
  <c r="G60" i="3"/>
  <c r="G59" i="3"/>
  <c r="G58" i="3"/>
  <c r="G57" i="3"/>
  <c r="G56" i="3"/>
  <c r="G55" i="3"/>
  <c r="G54" i="3"/>
  <c r="G53" i="3"/>
  <c r="G52" i="3"/>
  <c r="G51" i="3"/>
  <c r="G50" i="3"/>
  <c r="G49" i="3"/>
  <c r="G48" i="3"/>
  <c r="G47" i="3"/>
  <c r="G46" i="3"/>
  <c r="G45" i="3"/>
  <c r="G44" i="3"/>
  <c r="G43" i="3"/>
  <c r="G42" i="3"/>
  <c r="G41" i="3"/>
  <c r="G40" i="3"/>
  <c r="G39" i="3"/>
  <c r="G38" i="3"/>
  <c r="G37" i="3"/>
  <c r="G36" i="3"/>
  <c r="G35" i="3"/>
  <c r="G34" i="3"/>
  <c r="G33" i="3"/>
  <c r="G32" i="3"/>
  <c r="G31" i="3"/>
  <c r="G30" i="3"/>
  <c r="G29" i="3"/>
  <c r="G28" i="3"/>
  <c r="G27" i="3"/>
  <c r="G26" i="3"/>
  <c r="G25" i="3"/>
  <c r="G24" i="3"/>
  <c r="G23" i="3"/>
  <c r="G22" i="3"/>
  <c r="G21" i="3"/>
  <c r="G20" i="3"/>
  <c r="G19" i="3"/>
  <c r="G18" i="3"/>
  <c r="G17" i="3"/>
  <c r="G16" i="3"/>
  <c r="G15" i="3"/>
  <c r="G14" i="3"/>
  <c r="G13" i="3"/>
  <c r="G12" i="3"/>
  <c r="G11" i="3"/>
  <c r="G10" i="3"/>
  <c r="G9" i="3"/>
  <c r="G8" i="3"/>
  <c r="G7" i="3"/>
  <c r="G6" i="3"/>
  <c r="G5" i="3"/>
  <c r="G4" i="3"/>
  <c r="G3" i="3"/>
  <c r="G2" i="3"/>
</calcChain>
</file>

<file path=xl/sharedStrings.xml><?xml version="1.0" encoding="utf-8"?>
<sst xmlns="http://schemas.openxmlformats.org/spreadsheetml/2006/main" count="1129" uniqueCount="468">
  <si>
    <t>Id</t>
  </si>
  <si>
    <t>Title</t>
  </si>
  <si>
    <t>Description</t>
  </si>
  <si>
    <t>Version</t>
  </si>
  <si>
    <t>C1</t>
  </si>
  <si>
    <t>C2</t>
  </si>
  <si>
    <t>C3</t>
  </si>
  <si>
    <t>C4</t>
  </si>
  <si>
    <t>C5</t>
  </si>
  <si>
    <t>C6</t>
  </si>
  <si>
    <t>C7</t>
  </si>
  <si>
    <t>C8</t>
  </si>
  <si>
    <t>Cross-referencing of rare diseases</t>
  </si>
  <si>
    <t>Rare disease epidemiology</t>
  </si>
  <si>
    <t>Classifications of rare diseases</t>
  </si>
  <si>
    <t>Phenotypes associated with rare diseases</t>
  </si>
  <si>
    <t>Natural history of rare diseases</t>
  </si>
  <si>
    <t>Genes associated with rare diseases</t>
  </si>
  <si>
    <t>Linearisation of rare diseases</t>
  </si>
  <si>
    <t>Rare diseases and functional consequences</t>
  </si>
  <si>
    <t>Rare diseases and alignment with ICD-10, ICD-11, OMIM, UMLS,MeSH, MedDRA and GARD.</t>
  </si>
  <si>
    <t>Epidemiology (prevalence and/or incidence) of Orphanet rare diseases.</t>
  </si>
  <si>
    <t>Orphanet nomenclature is classified by medical specialties in order to reflect the multidimensional nature of rare diseases.Every entity can belong to multiple specialties according to their clinical presentation, and so be included in several Orphanet classifications.</t>
  </si>
  <si>
    <t>Orphanet rare diseases are annotated with Human Phenotype Ontology (HPO) terms, a standardised and controlled terminology covering phenotypic abnormalities in human diseases.</t>
  </si>
  <si>
    <t>The rare diseases natural history dataset includes rare diseases (ORPHAcode, preferred name, classification level, and typology) with available data related to type of inheritance, interval average age of onset and/or age of death.</t>
  </si>
  <si>
    <t>In order to better define rare diseases of genetic origin, Orphanet provides information on every gene related to a rare disease. The relationship between gene and disease is annotated (causative, modifier, susceptibility, or playing a role in the phenotype) and the kind of mutation germline or somatic. In addition, the table includes the name of the gene in English, its ORPHA number, chromosomal location, symbol and synonyms and cross-referenced with UniProtKB, HGNC, OMIM, Genatlas, ensembl, Reactome and IUPHAR-DB.</t>
  </si>
  <si>
    <t xml:space="preserve">The polyparental structure of the Orphanet classification of rare diseases implies that a disease is included in as many classification hierarchies as necessary depending on its clinical presentation and the medical specialties to which it is relevant. In order to enable the sorting out of all rare diseases by medical specialty and avoid multiple counting of multiclassified entities in statistical analysis, a linearisation process is applied in the Orphanet scientific knowledge base to attribute one medical specialty to each clinical entity. </t>
  </si>
  <si>
    <t>Orphanet rare diseases are annotated with activity limitation/participation restriction (functional consequences), using the Orphanet Functioning Thesaurus, derived and adapted from the International Classification of Functioning, Disability and Health – Children and Youth (ICF-CY, WHO 2007)</t>
  </si>
  <si>
    <t>2022-06-14</t>
  </si>
  <si>
    <t>catalog_id</t>
  </si>
  <si>
    <t>Keywords</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</si>
  <si>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</si>
  <si>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</si>
  <si>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</si>
  <si>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</si>
  <si>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</si>
  <si>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</si>
  <si>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</si>
  <si>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</si>
  <si>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</si>
  <si>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</si>
  <si>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</si>
  <si>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</si>
  <si>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</si>
  <si>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</si>
  <si>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</si>
  <si>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</si>
  <si>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</si>
  <si>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</si>
  <si>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</si>
  <si>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</si>
  <si>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</si>
  <si>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</si>
  <si>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</si>
  <si>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</si>
  <si>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</si>
  <si>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</si>
  <si>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</si>
  <si>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</si>
  <si>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</si>
  <si>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</si>
  <si>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</si>
  <si>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</si>
  <si>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</si>
  <si>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</si>
  <si>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</si>
  <si>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</si>
  <si>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</si>
  <si>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</si>
  <si>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</si>
  <si>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</si>
  <si>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</si>
  <si>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</si>
  <si>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</si>
  <si>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</si>
  <si>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</si>
  <si>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</si>
  <si>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</si>
  <si>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</si>
  <si>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</si>
  <si>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</si>
  <si>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</si>
  <si>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</si>
  <si>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</si>
  <si>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</si>
  <si>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</si>
  <si>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</si>
  <si>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</si>
  <si>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D58</t>
  </si>
  <si>
    <t>D59</t>
  </si>
  <si>
    <t>D60</t>
  </si>
  <si>
    <t>D61</t>
  </si>
  <si>
    <t>D62</t>
  </si>
  <si>
    <t>D63</t>
  </si>
  <si>
    <t>D64</t>
  </si>
  <si>
    <t>D65</t>
  </si>
  <si>
    <t>D66</t>
  </si>
  <si>
    <t>D67</t>
  </si>
  <si>
    <t>D68</t>
  </si>
  <si>
    <t>D69</t>
  </si>
  <si>
    <t>D70</t>
  </si>
  <si>
    <t>D71</t>
  </si>
  <si>
    <t>D72</t>
  </si>
  <si>
    <t>D73</t>
  </si>
  <si>
    <t>D74</t>
  </si>
  <si>
    <t>D75</t>
  </si>
  <si>
    <t>D76</t>
  </si>
  <si>
    <t>D77</t>
  </si>
  <si>
    <t>D78</t>
  </si>
  <si>
    <t>D79</t>
  </si>
  <si>
    <t>D80</t>
  </si>
  <si>
    <t>D81</t>
  </si>
  <si>
    <t>D82</t>
  </si>
  <si>
    <t>D83</t>
  </si>
  <si>
    <t>Cross-referencing of rare diseasesin czech language</t>
  </si>
  <si>
    <t>Cross-referencing of rare diseasesin german language</t>
  </si>
  <si>
    <t>Cross-referencing of rare diseasesin english language</t>
  </si>
  <si>
    <t>Cross-referencing of rare diseasesin spanish language</t>
  </si>
  <si>
    <t>Cross-referencing of rare diseasesin french language</t>
  </si>
  <si>
    <t>Cross-referencing of rare diseasesin italian language</t>
  </si>
  <si>
    <t>Cross-referencing of rare diseasesin dutch language</t>
  </si>
  <si>
    <t>Cross-referencing of rare diseasesin polish language</t>
  </si>
  <si>
    <t>Cross-referencing of rare diseasesin portuguese language</t>
  </si>
  <si>
    <t>Cross-referencing of rare diseasesin turkish (annual) language</t>
  </si>
  <si>
    <t>Cross-referencing of rare diseasesin chinese (annual) language</t>
  </si>
  <si>
    <t>Rare disease epidemiologyin czech language</t>
  </si>
  <si>
    <t>Rare disease epidemiologyin german language</t>
  </si>
  <si>
    <t>Rare disease epidemiologyin english language</t>
  </si>
  <si>
    <t>Rare disease epidemiologyin spanish language</t>
  </si>
  <si>
    <t>Rare disease epidemiologyin french language</t>
  </si>
  <si>
    <t>Rare disease epidemiologyin italian language</t>
  </si>
  <si>
    <t>Rare disease epidemiologyin dutch language</t>
  </si>
  <si>
    <t>Rare disease epidemiologyin polish language</t>
  </si>
  <si>
    <t>Rare disease epidemiologyin portuguese language</t>
  </si>
  <si>
    <t>Rare disease epidemiologyin turkish (annual) language</t>
  </si>
  <si>
    <t>Classification of Rare cardiac diseases in english language</t>
  </si>
  <si>
    <t>Classification of Rare developmental anomalies during embryogenesis in english language</t>
  </si>
  <si>
    <t>Classification of Rare cardiac malformations in english language</t>
  </si>
  <si>
    <t>Classification of Rare inborn errors of metabolism in english language</t>
  </si>
  <si>
    <t>Classification of Rare gastroenterological diseases in english language</t>
  </si>
  <si>
    <t>Classification of Rare genetic diseases in english language</t>
  </si>
  <si>
    <t>Classification of Rare neurological diseases in english language</t>
  </si>
  <si>
    <t>Classification of Rare abdominal surgical diseases in english language</t>
  </si>
  <si>
    <t>Classification of Rare hepatic diseases in english language</t>
  </si>
  <si>
    <t>Classification of Rare respiratory diseases in english language</t>
  </si>
  <si>
    <t>Classification of Rare urogenital diseases in english language</t>
  </si>
  <si>
    <t>Classification of Rare surgical thoracic diseases in english language</t>
  </si>
  <si>
    <t>Classification of Rare skin diseases in english language</t>
  </si>
  <si>
    <t>Classification of Rare renal diseases in english language</t>
  </si>
  <si>
    <t>Classification of Rare ophthalmic diseases in english language</t>
  </si>
  <si>
    <t>Classification of Rare endocrine diseases in english language</t>
  </si>
  <si>
    <t>Classification of Rare haematological diseases in english language</t>
  </si>
  <si>
    <t>Classification of Rare immunological diseases in english language</t>
  </si>
  <si>
    <t>Classification of Rare systemic and rhumatological diseases in english language</t>
  </si>
  <si>
    <t>Classification of Rare odontological diseases in english language</t>
  </si>
  <si>
    <t>Classification of Rare circulatory system diseases in english language</t>
  </si>
  <si>
    <t>Classification of Rare bone diseases in english language</t>
  </si>
  <si>
    <t>Classification of Rare otorhinolaryngological diseases in english language</t>
  </si>
  <si>
    <t>Classification of Rare infertility in english language</t>
  </si>
  <si>
    <t>Classification of Rare neoplastic diseases in english language</t>
  </si>
  <si>
    <t>Classification of Rare infectious diseases in english language</t>
  </si>
  <si>
    <t>Classification of Rare diseases due to toxic effects in english language</t>
  </si>
  <si>
    <t>Classification of Rare gynaecological and obstetric diseases in english language</t>
  </si>
  <si>
    <t>Classification of Rare surgical maxillo-facial diseases in english language</t>
  </si>
  <si>
    <t>Classification of Rare allergic disease in english language</t>
  </si>
  <si>
    <t>Classification of Rare teratologic disorders in english language</t>
  </si>
  <si>
    <t>Classification of Rare systemic and rheumatological diseases of childhood in english language</t>
  </si>
  <si>
    <t>Classification of Rare transplant-related diseases in english language</t>
  </si>
  <si>
    <t>Classification of Rare disorder without a determined diagnosis after full investigation in english language</t>
  </si>
  <si>
    <t>Phenotypes associated with rare diseasesin german language</t>
  </si>
  <si>
    <t>Phenotypes associated with rare diseasesin english language</t>
  </si>
  <si>
    <t>Phenotypes associated with rare diseasesin spanish language</t>
  </si>
  <si>
    <t>Phenotypes associated with rare diseasesin french language</t>
  </si>
  <si>
    <t>Phenotypes associated with rare diseasesin italian language</t>
  </si>
  <si>
    <t>Phenotypes associated with rare diseasesin dutch language</t>
  </si>
  <si>
    <t>Phenotypes associated with rare diseasesin portuguese language</t>
  </si>
  <si>
    <t>Natural history of rare diseasesin czech language</t>
  </si>
  <si>
    <t>Natural history of rare diseasesin german language</t>
  </si>
  <si>
    <t>Natural history of rare diseasesin english language</t>
  </si>
  <si>
    <t>Natural history of rare diseasesin spanish language</t>
  </si>
  <si>
    <t>Natural history of rare diseasesin french language</t>
  </si>
  <si>
    <t>Natural history of rare diseasesin italian language</t>
  </si>
  <si>
    <t>Natural history of rare diseasesin dutch language</t>
  </si>
  <si>
    <t>Natural history of rare diseasesin polish language</t>
  </si>
  <si>
    <t>Natural history of rare diseasesin portuguese language</t>
  </si>
  <si>
    <t>Natural history of rare diseasesin turkish (annual) language</t>
  </si>
  <si>
    <t>Genes associated with rare diseasesin english language</t>
  </si>
  <si>
    <t>Linearisation of rare diseasesin english language</t>
  </si>
  <si>
    <t>Rare diseases and functional consequencesin czech language</t>
  </si>
  <si>
    <t>Rare diseases and functional consequencesin german language</t>
  </si>
  <si>
    <t>Rare diseases and functional consequencesin english language</t>
  </si>
  <si>
    <t>Rare diseases and functional consequencesin spanish language</t>
  </si>
  <si>
    <t>Rare diseases and functional consequencesin french language</t>
  </si>
  <si>
    <t>Rare diseases and functional consequencesin italian language</t>
  </si>
  <si>
    <t>Rare diseases and functional consequencesin dutch language</t>
  </si>
  <si>
    <t>Rare diseases and functional consequencesin polish language</t>
  </si>
  <si>
    <t>Rare diseases and functional consequencesin portuguese language</t>
  </si>
  <si>
    <t>2021-09-01</t>
  </si>
  <si>
    <t>2020-06-01</t>
  </si>
  <si>
    <t>Rare disease;cross-reference;czech language</t>
  </si>
  <si>
    <t>Rare disease;cross-reference;german language</t>
  </si>
  <si>
    <t>Rare disease;cross-reference;english language</t>
  </si>
  <si>
    <t>Rare disease;cross-reference;spanish language</t>
  </si>
  <si>
    <t>Rare disease;cross-reference;french language</t>
  </si>
  <si>
    <t>Rare disease;cross-reference;italian language</t>
  </si>
  <si>
    <t>Rare disease;cross-reference;dutch language</t>
  </si>
  <si>
    <t>Rare disease;cross-reference;polish language</t>
  </si>
  <si>
    <t>Rare disease;cross-reference;portuguese language</t>
  </si>
  <si>
    <t>Rare disease;cross-reference;turkish (annual) language</t>
  </si>
  <si>
    <t>Rare disease;cross-reference;chinese (annual) language</t>
  </si>
  <si>
    <t>Rare disease;epidemiology;prevalence;czech language</t>
  </si>
  <si>
    <t>Rare disease;epidemiology;prevalence;german language</t>
  </si>
  <si>
    <t>Rare disease;epidemiology;prevalence;english language</t>
  </si>
  <si>
    <t>Rare disease;epidemiology;prevalence;spanish language</t>
  </si>
  <si>
    <t>Rare disease;epidemiology;prevalence;french language</t>
  </si>
  <si>
    <t>Rare disease;epidemiology;prevalence;italian language</t>
  </si>
  <si>
    <t>Rare disease;epidemiology;prevalence;dutch language</t>
  </si>
  <si>
    <t>Rare disease;epidemiology;prevalence;polish language</t>
  </si>
  <si>
    <t>Rare disease;epidemiology;prevalence;portuguese language</t>
  </si>
  <si>
    <t>Rare disease;epidemiology;prevalence;turkish (annual) language</t>
  </si>
  <si>
    <t>Rare disease;classification;english language</t>
  </si>
  <si>
    <t>Rare disease;phenotype;german language</t>
  </si>
  <si>
    <t>Rare disease;phenotype;english language</t>
  </si>
  <si>
    <t>Rare disease;phenotype;spanish language</t>
  </si>
  <si>
    <t>Rare disease;phenotype;french language</t>
  </si>
  <si>
    <t>Rare disease;phenotype;italian language</t>
  </si>
  <si>
    <t>Rare disease;phenotype;dutch language</t>
  </si>
  <si>
    <t>Rare disease;phenotype;portuguese language</t>
  </si>
  <si>
    <t>Rare disease;age of onset;inheritance;czech language</t>
  </si>
  <si>
    <t>Rare disease;age of onset;inheritance;german language</t>
  </si>
  <si>
    <t>Rare disease;age of onset;inheritance;english language</t>
  </si>
  <si>
    <t>Rare disease;age of onset;inheritance;spanish language</t>
  </si>
  <si>
    <t>Rare disease;age of onset;inheritance;french language</t>
  </si>
  <si>
    <t>Rare disease;age of onset;inheritance;italian language</t>
  </si>
  <si>
    <t>Rare disease;age of onset;inheritance;dutch language</t>
  </si>
  <si>
    <t>Rare disease;age of onset;inheritance;polish language</t>
  </si>
  <si>
    <t>Rare disease;age of onset;inheritance;portuguese language</t>
  </si>
  <si>
    <t>Rare disease;age of onset;inheritance;turkish (annual) language</t>
  </si>
  <si>
    <t>Rare disease;genes;english language</t>
  </si>
  <si>
    <t>Rare disease;linearisation;english language</t>
  </si>
  <si>
    <t>Rare disease;functional consequences;disability;czech language</t>
  </si>
  <si>
    <t>Rare disease;functional consequences;disability;german language</t>
  </si>
  <si>
    <t>Rare disease;functional consequences;disability;english language</t>
  </si>
  <si>
    <t>Rare disease;functional consequences;disability;spanish language</t>
  </si>
  <si>
    <t>Rare disease;functional consequences;disability;french language</t>
  </si>
  <si>
    <t>Rare disease;functional consequences;disability;italian language</t>
  </si>
  <si>
    <t>Rare disease;functional consequences;disability;dutch language</t>
  </si>
  <si>
    <t>Rare disease;functional consequences;disability;polish language</t>
  </si>
  <si>
    <t>Rare disease;functional consequences;disability;portuguese language</t>
  </si>
  <si>
    <t>Dataset_id</t>
  </si>
  <si>
    <t>Licence</t>
  </si>
  <si>
    <t>download_url</t>
  </si>
  <si>
    <t>media_type</t>
  </si>
  <si>
    <t>file_size</t>
  </si>
  <si>
    <t>XML distribution of cross-referencing of rare diseases in czech language</t>
  </si>
  <si>
    <t>XML distribution of cross-referencing of rare diseases in german language</t>
  </si>
  <si>
    <t>XML distribution of cross-referencing of rare diseases in english language</t>
  </si>
  <si>
    <t>XML distribution of cross-referencing of rare diseases in spanish language</t>
  </si>
  <si>
    <t>XML distribution of cross-referencing of rare diseases in french language</t>
  </si>
  <si>
    <t>XML distribution of cross-referencing of rare diseases in italian language</t>
  </si>
  <si>
    <t>XML distribution of cross-referencing of rare diseases in dutch language</t>
  </si>
  <si>
    <t>XML distribution of cross-referencing of rare diseases in polish language</t>
  </si>
  <si>
    <t>XML distribution of cross-referencing of rare diseases in portuguese language</t>
  </si>
  <si>
    <t>XML distribution of cross-referencing of rare diseases in turkish (annual) language</t>
  </si>
  <si>
    <t>XML distribution of cross-referencing of rare diseases in chinese (annual) language</t>
  </si>
  <si>
    <t>XML distribution of rare diseases epidemiology in czech language</t>
  </si>
  <si>
    <t>XML distribution of rare diseases epidemiology in german language</t>
  </si>
  <si>
    <t>XML distribution of rare diseases epidemiology in english language</t>
  </si>
  <si>
    <t>XML distribution of rare diseases epidemiology in spanish language</t>
  </si>
  <si>
    <t>XML distribution of rare diseases epidemiology in french language</t>
  </si>
  <si>
    <t>XML distribution of rare diseases epidemiology in italian language</t>
  </si>
  <si>
    <t>XML distribution of rare diseases epidemiology in dutch language</t>
  </si>
  <si>
    <t>XML distribution of rare diseases epidemiology in polish language</t>
  </si>
  <si>
    <t>XML distribution of rare diseases epidemiology in portuguese language</t>
  </si>
  <si>
    <t>XML distribution of rare diseases epidemiology in turkish (annual) language</t>
  </si>
  <si>
    <t>XML distribution of classifications of Rare cardiac diseases in english language</t>
  </si>
  <si>
    <t>XML distribution of classifications of Rare developmental anomalies during embryogenesis in english language</t>
  </si>
  <si>
    <t>XML distribution of classifications of Rare cardiac malformations in english language</t>
  </si>
  <si>
    <t>XML distribution of classifications of Rare inborn errors of metabolism in english language</t>
  </si>
  <si>
    <t>XML distribution of classifications of Rare gastroenterological diseases in english language</t>
  </si>
  <si>
    <t>XML distribution of classifications of Rare genetic diseases in english language</t>
  </si>
  <si>
    <t>XML distribution of classifications of Rare neurological diseases in english language</t>
  </si>
  <si>
    <t>XML distribution of classifications of Rare abdominal surgical diseases in english language</t>
  </si>
  <si>
    <t>XML distribution of classifications of Rare hepatic diseases in english language</t>
  </si>
  <si>
    <t>XML distribution of classifications of Rare respiratory diseases in english language</t>
  </si>
  <si>
    <t>XML distribution of classifications of Rare urogenital diseases in english language</t>
  </si>
  <si>
    <t>XML distribution of classifications of Rare surgical thoracic diseases in english language</t>
  </si>
  <si>
    <t>XML distribution of classifications of Rare skin diseases in english language</t>
  </si>
  <si>
    <t>XML distribution of classifications of Rare renal diseases in english language</t>
  </si>
  <si>
    <t>XML distribution of classifications of Rare ophthalmic diseases in english language</t>
  </si>
  <si>
    <t>XML distribution of classifications of Rare endocrine diseases in english language</t>
  </si>
  <si>
    <t>XML distribution of classifications of Rare haematological diseases in english language</t>
  </si>
  <si>
    <t>XML distribution of classifications of Rare immunological diseases in english language</t>
  </si>
  <si>
    <t>XML distribution of classifications of Rare systemic and rhumatological diseases in english language</t>
  </si>
  <si>
    <t>XML distribution of classifications of Rare odontological diseases in english language</t>
  </si>
  <si>
    <t>XML distribution of classifications of Rare circulatory system diseases in english language</t>
  </si>
  <si>
    <t>XML distribution of classifications of Rare bone diseases in english language</t>
  </si>
  <si>
    <t>XML distribution of classifications of Rare otorhinolaryngological diseases in english language</t>
  </si>
  <si>
    <t>XML distribution of classifications of Rare infertility in english language</t>
  </si>
  <si>
    <t>XML distribution of classifications of Rare neoplastic diseases in english language</t>
  </si>
  <si>
    <t>XML distribution of classifications of Rare infectious diseases in english language</t>
  </si>
  <si>
    <t>XML distribution of classifications of Rare diseases due to toxic effects in english language</t>
  </si>
  <si>
    <t>XML distribution of classifications of Rare gynaecological and obstetric diseases in english language</t>
  </si>
  <si>
    <t>XML distribution of classifications of Rare surgical maxillo-facial diseases in english language</t>
  </si>
  <si>
    <t>XML distribution of classifications of Rare allergic disease in english language</t>
  </si>
  <si>
    <t>XML distribution of classifications of Rare teratologic disorders in english language</t>
  </si>
  <si>
    <t>XML distribution of classifications of Rare systemic and rheumatological diseases of childhood in english language</t>
  </si>
  <si>
    <t>XML distribution of classifications of Rare transplant-related diseases in english language</t>
  </si>
  <si>
    <t>XML distribution of classifications of Rare disorder without a determined diagnosis after full investigation in english language</t>
  </si>
  <si>
    <t>XML distribution of phenotypes associated with rare diseases annotation dataset in german language</t>
  </si>
  <si>
    <t>XML distribution of phenotypes associated with rare diseases annotation dataset in english language</t>
  </si>
  <si>
    <t>XML distribution of phenotypes associated with rare diseases annotation dataset in spanish language</t>
  </si>
  <si>
    <t>XML distribution of phenotypes associated with rare diseases annotation dataset in french language</t>
  </si>
  <si>
    <t>XML distribution of phenotypes associated with rare diseases annotation dataset in italian language</t>
  </si>
  <si>
    <t>XML distribution of phenotypes associated with rare diseases annotation dataset in dutch language</t>
  </si>
  <si>
    <t>XML distribution of phenotypes associated with rare diseases annotation dataset in portuguese language</t>
  </si>
  <si>
    <t>XML distribution of natural history of rare diseases in czech language</t>
  </si>
  <si>
    <t>XML distribution of natural history of rare diseases in german language</t>
  </si>
  <si>
    <t>XML distribution of natural history of rare diseases in english language</t>
  </si>
  <si>
    <t>XML distribution of natural history of rare diseases in spanish language</t>
  </si>
  <si>
    <t>XML distribution of natural history of rare diseases in french language</t>
  </si>
  <si>
    <t>XML distribution of natural history of rare diseases in italian language</t>
  </si>
  <si>
    <t>XML distribution of natural history of rare diseases in dutch language</t>
  </si>
  <si>
    <t>XML distribution of natural history of rare diseases in polish language</t>
  </si>
  <si>
    <t>XML distribution of natural history of rare diseases in portuguese language</t>
  </si>
  <si>
    <t>XML distribution of natural history of rare diseases in turkish (annual) language</t>
  </si>
  <si>
    <t>XML distribution of rare diseases with their associated genes in english language</t>
  </si>
  <si>
    <t>XML distribution of linearisation of rare diseases in english language</t>
  </si>
  <si>
    <t>XML distribution of rare diseases and functional consequences in czech language</t>
  </si>
  <si>
    <t>XML distribution of rare diseases and functional consequences in german language</t>
  </si>
  <si>
    <t>XML distribution of rare diseases and functional consequences in english language</t>
  </si>
  <si>
    <t>XML distribution of rare diseases and functional consequences in spanish language</t>
  </si>
  <si>
    <t>XML distribution of rare diseases and functional consequences in french language</t>
  </si>
  <si>
    <t>XML distribution of rare diseases and functional consequences in italian language</t>
  </si>
  <si>
    <t>XML distribution of rare diseases and functional consequences in dutch language</t>
  </si>
  <si>
    <t>XML distribution of rare diseases and functional consequences in polish language</t>
  </si>
  <si>
    <t>XML distribution of rare diseases and functional consequences in portuguese language</t>
  </si>
  <si>
    <t>https://creativecommons.org/licenses/by/4.0/legalcode</t>
  </si>
  <si>
    <t>http://www.orphadata.org/data/xml/cs_product1.xml</t>
  </si>
  <si>
    <t>http://www.orphadata.org/data/xml/de_product1.xml</t>
  </si>
  <si>
    <t>http://www.orphadata.org/data/xml/en_product1.xml</t>
  </si>
  <si>
    <t>http://www.orphadata.org/data/xml/es_product1.xml</t>
  </si>
  <si>
    <t>http://www.orphadata.org/data/xml/fr_product1.xml</t>
  </si>
  <si>
    <t>http://www.orphadata.org/data/xml/it_product1.xml</t>
  </si>
  <si>
    <t>http://www.orphadata.org/data/xml/nl_product1.xml</t>
  </si>
  <si>
    <t>http://www.orphadata.org/data/xml/pl_product1.xml</t>
  </si>
  <si>
    <t>http://www.orphadata.org/data/xml/pt_product1.xml</t>
  </si>
  <si>
    <t>http://www.orphadata.org/data/xml/tr_product1.xml</t>
  </si>
  <si>
    <t>http://www.orphadata.org/data/xml/zh_product1.xml</t>
  </si>
  <si>
    <t>http://www.orphadata.org/data/xml/cs_product9_prev.xml</t>
  </si>
  <si>
    <t>http://www.orphadata.org/data/xml/de_product9_prev.xml</t>
  </si>
  <si>
    <t>http://www.orphadata.org/data/xml/en_product9_prev.xml</t>
  </si>
  <si>
    <t>http://www.orphadata.org/data/xml/es_product9_prev.xml</t>
  </si>
  <si>
    <t>http://www.orphadata.org/data/xml/fr_product9_prev.xml</t>
  </si>
  <si>
    <t>http://www.orphadata.org/data/xml/it_product9_prev.xml</t>
  </si>
  <si>
    <t>http://www.orphadata.org/data/xml/nl_product9_prev.xml</t>
  </si>
  <si>
    <t>http://www.orphadata.org/data/xml/pl_product9_prev.xml</t>
  </si>
  <si>
    <t>http://www.orphadata.org/data/xml/pt_product9_prev.xml</t>
  </si>
  <si>
    <t>http://www.orphadata.org/data/xml/tr_product9_prev.xml</t>
  </si>
  <si>
    <t>http://www.orphadata.org/data/xml/en_product3_146.xml</t>
  </si>
  <si>
    <t>http://www.orphadata.org/data/xml/en_product3_147.xml</t>
  </si>
  <si>
    <t>http://www.orphadata.org/data/xml/en_product3_148.xml</t>
  </si>
  <si>
    <t>http://www.orphadata.org/data/xml/en_product3_150.xml</t>
  </si>
  <si>
    <t>http://www.orphadata.org/data/xml/en_product3_152.xml</t>
  </si>
  <si>
    <t>http://www.orphadata.org/data/xml/en_product3_156.xml</t>
  </si>
  <si>
    <t>http://www.orphadata.org/data/xml/en_product3_181.xml</t>
  </si>
  <si>
    <t>http://www.orphadata.org/data/xml/en_product3_182.xml</t>
  </si>
  <si>
    <t>http://www.orphadata.org/data/xml/en_product3_183.xml</t>
  </si>
  <si>
    <t>http://www.orphadata.org/data/xml/en_product3_184.xml</t>
  </si>
  <si>
    <t>http://www.orphadata.org/data/xml/en_product3_185.xml</t>
  </si>
  <si>
    <t>http://www.orphadata.org/data/xml/en_product3_186.xml</t>
  </si>
  <si>
    <t>http://www.orphadata.org/data/xml/en_product3_187.xml</t>
  </si>
  <si>
    <t>http://www.orphadata.org/data/xml/en_product3_188.xml</t>
  </si>
  <si>
    <t>http://www.orphadata.org/data/xml/en_product3_189.xml</t>
  </si>
  <si>
    <t>http://www.orphadata.org/data/xml/en_product3_193.xml</t>
  </si>
  <si>
    <t>http://www.orphadata.org/data/xml/en_product3_194.xml</t>
  </si>
  <si>
    <t>http://www.orphadata.org/data/xml/en_product3_195.xml</t>
  </si>
  <si>
    <t>http://www.orphadata.org/data/xml/en_product3_196.xml</t>
  </si>
  <si>
    <t>http://www.orphadata.org/data/xml/en_product3_197.xml</t>
  </si>
  <si>
    <t>http://www.orphadata.org/data/xml/en_product3_198.xml</t>
  </si>
  <si>
    <t>http://www.orphadata.org/data/xml/en_product3_199.xml</t>
  </si>
  <si>
    <t>http://www.orphadata.org/data/xml/en_product3_200.xml</t>
  </si>
  <si>
    <t>http://www.orphadata.org/data/xml/en_product3_201.xml</t>
  </si>
  <si>
    <t>http://www.orphadata.org/data/xml/en_product3_202.xml</t>
  </si>
  <si>
    <t>http://www.orphadata.org/data/xml/en_product3_203.xml</t>
  </si>
  <si>
    <t>http://www.orphadata.org/data/xml/en_product3_204.xml</t>
  </si>
  <si>
    <t>http://www.orphadata.org/data/xml/en_product3_205.xml</t>
  </si>
  <si>
    <t>http://www.orphadata.org/data/xml/en_product3_209.xml</t>
  </si>
  <si>
    <t>http://www.orphadata.org/data/xml/en_product3_212.xml</t>
  </si>
  <si>
    <t>http://www.orphadata.org/data/xml/en_product3_216.xml</t>
  </si>
  <si>
    <t>http://www.orphadata.org/data/xml/en_product3_231.xml</t>
  </si>
  <si>
    <t>http://www.orphadata.org/data/xml/en_product3_233.xml</t>
  </si>
  <si>
    <t>http://www.orphadata.org/data/xml/en_product3_235.xml</t>
  </si>
  <si>
    <t>http://www.orphadata.org/data/xml/de_product4.xml</t>
  </si>
  <si>
    <t>http://www.orphadata.org/data/xml/en_product4.xml</t>
  </si>
  <si>
    <t>http://www.orphadata.org/data/xml/es_product4.xml</t>
  </si>
  <si>
    <t>http://www.orphadata.org/data/xml/fr_product4.xml</t>
  </si>
  <si>
    <t>http://www.orphadata.org/data/xml/it_product4.xml</t>
  </si>
  <si>
    <t>http://www.orphadata.org/data/xml/nl_product4.xml</t>
  </si>
  <si>
    <t>http://www.orphadata.org/data/xml/pt_product4.xml</t>
  </si>
  <si>
    <t>http://www.orphadata.org/data/xml/cs_product9_ages.xml</t>
  </si>
  <si>
    <t>http://www.orphadata.org/data/xml/de_product9_ages.xml</t>
  </si>
  <si>
    <t>http://www.orphadata.org/data/xml/en_product9_ages.xml</t>
  </si>
  <si>
    <t>http://www.orphadata.org/data/xml/es_product9_ages.xml</t>
  </si>
  <si>
    <t>http://www.orphadata.org/data/xml/fr_product9_ages.xml</t>
  </si>
  <si>
    <t>http://www.orphadata.org/data/xml/it_product9_ages.xml</t>
  </si>
  <si>
    <t>http://www.orphadata.org/data/xml/nl_product9_ages.xml</t>
  </si>
  <si>
    <t>http://www.orphadata.org/data/xml/pl_product9_ages.xml</t>
  </si>
  <si>
    <t>http://www.orphadata.org/data/xml/pt_product9_ages.xml</t>
  </si>
  <si>
    <t>http://www.orphadata.org/data/xml/tr_product9_ages.xml</t>
  </si>
  <si>
    <t>http://www.orphadata.org/data/xml/en_product6.xml</t>
  </si>
  <si>
    <t>http://www.orphadata.org/data/xml/en_product7.xml</t>
  </si>
  <si>
    <t>http://www.orphadata.org/data/xml/cs_funct_consequences.xml</t>
  </si>
  <si>
    <t>http://www.orphadata.org/data/xml/de_funct_consequences.xml</t>
  </si>
  <si>
    <t>http://www.orphadata.org/data/xml/en_funct_consequences.xml</t>
  </si>
  <si>
    <t>http://www.orphadata.org/data/xml/es_funct_consequences.xml</t>
  </si>
  <si>
    <t>http://www.orphadata.org/data/xml/fr_funct_consequences.xml</t>
  </si>
  <si>
    <t>http://www.orphadata.org/data/xml/it_funct_consequences.xml</t>
  </si>
  <si>
    <t>http://www.orphadata.org/data/xml/nl_funct_consequences.xml</t>
  </si>
  <si>
    <t>http://www.orphadata.org/data/xml/pl_funct_consequences.xml</t>
  </si>
  <si>
    <t>http://www.orphadata.org/data/xml/pt_funct_consequences.xml</t>
  </si>
  <si>
    <t>application/xml</t>
  </si>
  <si>
    <t>theme_uri</t>
  </si>
  <si>
    <t>https://www.wikidata.org/wiki/Q929833;https://www.wikidata.org/wiki/Q2330408;https://www.wikidata.org/wiki/Q1860</t>
  </si>
  <si>
    <t>https://www.wikidata.org/wiki/Q929833;https://www.wikidata.org/wiki/Q2330408;https://www.wikidata.org/wiki/Q150</t>
  </si>
  <si>
    <t>https://www.wikidata.org/wiki/Q929833;https://www.wikidata.org/wiki/Q2330408;https://www.wikidata.org/wiki/Q188</t>
  </si>
  <si>
    <t>https://www.wikidata.org/wiki/Q929833;https://www.wikidata.org/wiki/Q2330408;https://www.wikidata.org/wiki/Q1321</t>
  </si>
  <si>
    <t>https://www.wikidata.org/wiki/Q929833;https://www.wikidata.org/wiki/Q2330408;https://www.wikidata.org/wiki/Q7411</t>
  </si>
  <si>
    <t>https://www.wikidata.org/wiki/Q929833;https://www.wikidata.org/wiki/Q2330408;https://www.wikidata.org/wiki/Q652</t>
  </si>
  <si>
    <t>https://www.wikidata.org/wiki/Q929833;https://www.wikidata.org/wiki/Q2330408;https://www.wikidata.org/wiki/Q5146</t>
  </si>
  <si>
    <t>https://www.wikidata.org/wiki/Q929833;https://www.wikidata.org/wiki/Q2330408;https://www.wikidata.org/wiki/Q809</t>
  </si>
  <si>
    <t>https://www.wikidata.org/wiki/Q929833;https://www.wikidata.org/wiki/Q2330408;https://www.wikidata.org/wiki/Q9056</t>
  </si>
  <si>
    <t>https://www.wikidata.org/wiki/Q7187;https://www.wikidata.org/wiki/Q929833;https://www.wikidata.org/wiki/Q1860</t>
  </si>
  <si>
    <t>https://www.wikidata.org/wiki/Q929833;https://www.wikidata.org/wiki/Q25203551;https://www.wikidata.org/wiki/Q1860</t>
  </si>
  <si>
    <t>https://www.wikidata.org/wiki/Q929833;https://www.wikidata.org/wiki/Q25203551;https://www.wikidata.org/wiki/Q150</t>
  </si>
  <si>
    <t>https://www.wikidata.org/wiki/Q929833;https://www.wikidata.org/wiki/Q25203551;https://www.wikidata.org/wiki/Q188</t>
  </si>
  <si>
    <t>https://www.wikidata.org/wiki/Q929833;https://www.wikidata.org/wiki/Q25203551;https://www.wikidata.org/wiki/Q1321</t>
  </si>
  <si>
    <t>https://www.wikidata.org/wiki/Q929833;https://www.wikidata.org/wiki/Q25203551;https://www.wikidata.org/wiki/Q652</t>
  </si>
  <si>
    <t>https://www.wikidata.org/wiki/Q929833;https://www.wikidata.org/wiki/Q25203551;https://www.wikidata.org/wiki/Q7411</t>
  </si>
  <si>
    <t>https://www.wikidata.org/wiki/Q929833;https://www.wikidata.org/wiki/Q25203551;https://www.wikidata.org/wiki/Q5146</t>
  </si>
  <si>
    <t>https://www.wikidata.org/wiki/Q1860;https://www.wikidata.org/wiki/Q929833;https://www.wikidata.org/wiki/Q5962346;https://www.wikidata.org/wiki/Q190805;http://www.orpha.net/ORDO/Orphanet_97929</t>
  </si>
  <si>
    <t>https://www.wikidata.org/wiki/Q1860;https://www.wikidata.org/wiki/Q929833;https://www.wikidata.org/wiki/Q5962346</t>
  </si>
  <si>
    <t>https://www.wikidata.org/wiki/Q1860;https://www.wikidata.org/wiki/Q929833;https://www.wikidata.org/wiki/Q5962346;http://www.orpha.net/ORDO/Orphanet_156532</t>
  </si>
  <si>
    <t>https://www.wikidata.org/wiki/Q1860;https://www.wikidata.org/wiki/Q929833;https://www.wikidata.org/wiki/Q5962346;http://www.orpha.net/ORDO/Orphanet_68367</t>
  </si>
  <si>
    <t>https://www.wikidata.org/wiki/Q1860;https://www.wikidata.org/wiki/Q929833;https://www.wikidata.org/wiki/Q5962346;http://www.orpha.net/ORDO/Orphanet_98053</t>
  </si>
  <si>
    <t>https://www.wikidata.org/wiki/Q1860;https://www.wikidata.org/wiki/Q929833;https://www.wikidata.org/wiki/Q5962346;http://www.orpha.net/ORDO/Orphanet_98006</t>
  </si>
  <si>
    <t>https://www.wikidata.org/wiki/Q1860;https://www.wikidata.org/wiki/Q929833;https://www.wikidata.org/wiki/Q5962346;http://www.orpha.net/ORDO/Orphanet_165711</t>
  </si>
  <si>
    <t>https://www.wikidata.org/wiki/Q1860;https://www.wikidata.org/wiki/Q929833;https://www.wikidata.org/wiki/Q5962346;http://www.orpha.net/ORDO/Orphanet_57146</t>
  </si>
  <si>
    <t>https://www.wikidata.org/wiki/Q1860;https://www.wikidata.org/wiki/Q929833;https://www.wikidata.org/wiki/Q5962346;http://www.orpha.net/ORDO/Orphanet_97955</t>
  </si>
  <si>
    <t>https://www.wikidata.org/wiki/Q1860;https://www.wikidata.org/wiki/Q929833;https://www.wikidata.org/wiki/Q5962346;http://www.orpha.net/ORDO/Orphanet_101433</t>
  </si>
  <si>
    <t>https://www.wikidata.org/wiki/Q1860;https://www.wikidata.org/wiki/Q929833;https://www.wikidata.org/wiki/Q5962346;http://www.orpha.net/ORDO/Orphanet_97962</t>
  </si>
  <si>
    <t>https://www.wikidata.org/wiki/Q1860;https://www.wikidata.org/wiki/Q929833;https://www.wikidata.org/wiki/Q5962346;http://www.orpha.net/ORDO/Orphanet_89826</t>
  </si>
  <si>
    <t>https://www.wikidata.org/wiki/Q1860;https://www.wikidata.org/wiki/Q929833;https://www.wikidata.org/wiki/Q5962346;http://www.orpha.net/ORDO/Orphanet_93626</t>
  </si>
  <si>
    <t>https://www.wikidata.org/wiki/Q1860;https://www.wikidata.org/wiki/Q929833;https://www.wikidata.org/wiki/Q5962346;http://www.orpha.net/ORDO/Orphanet_97978</t>
  </si>
  <si>
    <t>https://www.wikidata.org/wiki/Q1860;https://www.wikidata.org/wiki/Q929833;https://www.wikidata.org/wiki/Q5962346;http://www.orpha.net/ORDO/Orphanet_97992</t>
  </si>
  <si>
    <t>https://www.wikidata.org/wiki/Q1860;https://www.wikidata.org/wiki/Q929833;https://www.wikidata.org/wiki/Q5962346;http://www.orpha.net/ORDO/Orphanet_98023</t>
  </si>
  <si>
    <t>https://www.wikidata.org/wiki/Q1860;https://www.wikidata.org/wiki/Q929833;https://www.wikidata.org/wiki/Q5962346;http://www.orpha.net/ORDO/Orphanet_98026</t>
  </si>
  <si>
    <t>https://www.wikidata.org/wiki/Q1860;https://www.wikidata.org/wiki/Q929833;https://www.wikidata.org/wiki/Q5962346;http://www.orpha.net/ORDO/Orphanet_98028</t>
  </si>
  <si>
    <t>https://www.wikidata.org/wiki/Q1860;https://www.wikidata.org/wiki/Q929833;https://www.wikidata.org/wiki/Q5962346;http://www.orpha.net/ORDO/Orphanet_93419</t>
  </si>
  <si>
    <t>https://www.wikidata.org/wiki/Q1860;https://www.wikidata.org/wiki/Q929833;https://www.wikidata.org/wiki/Q5962346;http://www.orpha.net/ORDO/Orphanet_98036</t>
  </si>
  <si>
    <t>https://www.wikidata.org/wiki/Q1860;https://www.wikidata.org/wiki/Q929833;https://www.wikidata.org/wiki/Q5962346;http://www.orpha.net/ORDO/Orphanet_98047</t>
  </si>
  <si>
    <t>https://www.wikidata.org/wiki/Q1860;https://www.wikidata.org/wiki/Q929833;https://www.wikidata.org/wiki/Q5962346;http://www.orpha.net/ORDO/Orphanet_250908</t>
  </si>
  <si>
    <t>https://www.wikidata.org/wiki/Q1860;https://www.wikidata.org/wiki/Q929833;https://www.wikidata.org/wiki/Q5962346;http://www.orpha.net/ORDO/Orphanet_68416</t>
  </si>
  <si>
    <t>https://www.wikidata.org/wiki/Q1860;https://www.wikidata.org/wiki/Q929833;https://www.wikidata.org/wiki/Q5962346;http://www.orpha.net/ORDO/Orphanet_96344</t>
  </si>
  <si>
    <t>https://www.wikidata.org/wiki/Q1860;https://www.wikidata.org/wiki/Q929833;https://www.wikidata.org/wiki/Q5962346;http://www.orpha.net/ORDO/Orphanet_98050</t>
  </si>
  <si>
    <t>https://www.wikidata.org/wiki/Q1860;https://www.wikidata.org/wiki/Q929833;https://www.wikidata.org/wiki/Q5962346;http://www.orpha.net/ORDO/Orphanet_182231</t>
  </si>
  <si>
    <t>https://www.wikidata.org/wiki/Q929833;https://www.wikidata.org/wiki/Q133805;https://www.wikidata.org/wiki/Q719602</t>
  </si>
  <si>
    <t>https://www.wikidata.org/wiki/Q929833;https://www.wikidata.org/wiki/Q133805;https://www.wikidata.org/wiki/Q4691924;https://www.wikidata.org/wiki/Q4691924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</si>
</sst>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u/>
      <sz val="11"/>
      <color theme="10"/>
      <name val="Calibri"/>
      <family val="2"/>
    </font>
    <font>
      <sz val="10"/>
      <color theme="1"/>
      <name val="Arial"/>
    </font>
    <font>
      <sz val="10"/>
      <color theme="1"/>
      <name val="Liberation Serif"/>
    </font>
    <font>
      <sz val="11"/>
      <color rgb="FF000000"/>
      <name val="Arial"/>
      <charset val="1"/>
    </font>
    <font>
      <u/>
      <sz val="11"/>
      <color rgb="FF0000FF"/>
      <name val="Cambria"/>
      <charset val="1"/>
    </font>
    <font>
      <u/>
      <sz val="11"/>
      <color rgb="FF000000"/>
      <name val="Roboto"/>
      <charset val="1"/>
    </font>
  </fonts>
  <fills count="3">
    <fill>
      <patternFill patternType="none"/>
    </fill>
    <fill>
      <patternFill patternType="gray125"/>
    </fill>
    <fill>
      <patternFill patternType="solid">
        <fgColor rgb="FFFFFFFF"/>
        <bgColor rgb="FFFFFFCC"/>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8">
    <xf numFmtId="0" fontId="0" fillId="0" borderId="0" xfId="0"/>
    <xf numFmtId="0" fontId="1" fillId="0" borderId="1" xfId="0" applyFont="1" applyBorder="1" applyAlignment="1">
      <alignment horizontal="center" vertical="top"/>
    </xf>
    <xf numFmtId="0" fontId="2" fillId="0" borderId="0" xfId="1" applyAlignment="1" applyProtection="1"/>
    <xf numFmtId="0" fontId="3" fillId="0" borderId="0" xfId="0" applyFont="1" applyAlignment="1"/>
    <xf numFmtId="0" fontId="4" fillId="0" borderId="0" xfId="0" applyFont="1" applyAlignment="1">
      <alignment horizontal="left"/>
    </xf>
    <xf numFmtId="0" fontId="5" fillId="0" borderId="0" xfId="0" applyFont="1" applyAlignment="1"/>
    <xf numFmtId="0" fontId="6" fillId="0" borderId="0" xfId="0" applyFont="1" applyAlignment="1"/>
    <xf numFmtId="0" fontId="7" fillId="2" borderId="0" xfId="0" applyFont="1" applyFill="1" applyAlignment="1"/>
  </cellXfs>
  <cellStyles count="2">
    <cellStyle name="Lien hypertexte"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3" Type="http://schemas.openxmlformats.org/officeDocument/2006/relationships/hyperlink" Target="https://www.wikidata.org/wiki/Q929833;https:/www.wikidata.org/wiki/Q25203551;https:/www.wikidata.org/wiki/Q188" TargetMode="External"/><Relationship Id="rId18" Type="http://schemas.openxmlformats.org/officeDocument/2006/relationships/hyperlink" Target="https://www.wikidata.org/wiki/Q1860;https:/www.wikidata.org/wiki/Q929833;https:/www.wikidata.org/wiki/Q5962346" TargetMode="External"/><Relationship Id="rId26" Type="http://schemas.openxmlformats.org/officeDocument/2006/relationships/hyperlink" Target="https://www.wikidata.org/wiki/Q1860;https:/www.wikidata.org/wiki/Q929833;https:/www.wikidata.org/wiki/Q5962346" TargetMode="External"/><Relationship Id="rId39" Type="http://schemas.openxmlformats.org/officeDocument/2006/relationships/hyperlink" Target="https://www.wikidata.org/wiki/Q929833;https:/www.wikidata.org/wiki/Q133805;https:/www.wikidata.org/wiki/Q4691924;https:/www.wikidata.org/wiki/Q4691924" TargetMode="External"/><Relationship Id="rId21" Type="http://schemas.openxmlformats.org/officeDocument/2006/relationships/hyperlink" Target="https://www.wikidata.org/wiki/Q1860;https:/www.wikidata.org/wiki/Q929833;https:/www.wikidata.org/wiki/Q5962346" TargetMode="External"/><Relationship Id="rId34" Type="http://schemas.openxmlformats.org/officeDocument/2006/relationships/hyperlink" Target="https://www.wikidata.org/wiki/Q929833;https:/www.wikidata.org/wiki/Q133805;https:/www.wikidata.org/wiki/Q719602" TargetMode="External"/><Relationship Id="rId42" Type="http://schemas.openxmlformats.org/officeDocument/2006/relationships/hyperlink" Target="https://www.wikidata.org/wiki/Q929833;https:/www.wikidata.org/wiki/Q133805;https:/www.wikidata.org/wiki/Q4691924;https:/www.wikidata.org/wiki/Q4691924" TargetMode="External"/><Relationship Id="rId7" Type="http://schemas.openxmlformats.org/officeDocument/2006/relationships/hyperlink" Target="https://www.wikidata.org/wiki/Q929833;https:/www.wikidata.org/wiki/Q2330408;https:/www.wikidata.org/wiki/Q5146" TargetMode="External"/><Relationship Id="rId2" Type="http://schemas.openxmlformats.org/officeDocument/2006/relationships/hyperlink" Target="https://www.wikidata.org/wiki/Q929833;https:/www.wikidata.org/wiki/Q2330408;https:/www.wikidata.org/wiki/Q150" TargetMode="External"/><Relationship Id="rId16" Type="http://schemas.openxmlformats.org/officeDocument/2006/relationships/hyperlink" Target="https://www.wikidata.org/wiki/Q929833;https:/www.wikidata.org/wiki/Q25203551;https:/www.wikidata.org/wiki/Q7411" TargetMode="External"/><Relationship Id="rId20" Type="http://schemas.openxmlformats.org/officeDocument/2006/relationships/hyperlink" Target="https://www.wikidata.org/wiki/Q1860;https:/www.wikidata.org/wiki/Q929833;https:/www.wikidata.org/wiki/Q5962346" TargetMode="External"/><Relationship Id="rId29" Type="http://schemas.openxmlformats.org/officeDocument/2006/relationships/hyperlink" Target="https://www.wikidata.org/wiki/Q929833;https:/www.wikidata.org/wiki/Q133805;https:/www.wikidata.org/wiki/Q719602" TargetMode="External"/><Relationship Id="rId41" Type="http://schemas.openxmlformats.org/officeDocument/2006/relationships/hyperlink" Target="https://www.wikidata.org/wiki/Q929833;https:/www.wikidata.org/wiki/Q133805;https:/www.wikidata.org/wiki/Q4691924;https:/www.wikidata.org/wiki/Q4691924" TargetMode="External"/><Relationship Id="rId1" Type="http://schemas.openxmlformats.org/officeDocument/2006/relationships/hyperlink" Target="https://www.wikidata.org/wiki/Q929833;https:/www.wikidata.org/wiki/Q2330408;https:/www.wikidata.org/wiki/Q1860" TargetMode="External"/><Relationship Id="rId6" Type="http://schemas.openxmlformats.org/officeDocument/2006/relationships/hyperlink" Target="https://www.wikidata.org/wiki/Q929833;https:/www.wikidata.org/wiki/Q2330408;https:/www.wikidata.org/wiki/Q652" TargetMode="External"/><Relationship Id="rId11" Type="http://schemas.openxmlformats.org/officeDocument/2006/relationships/hyperlink" Target="https://www.wikidata.org/wiki/Q929833;https:/www.wikidata.org/wiki/Q25203551;https:/www.wikidata.org/wiki/Q1860" TargetMode="External"/><Relationship Id="rId24" Type="http://schemas.openxmlformats.org/officeDocument/2006/relationships/hyperlink" Target="https://www.wikidata.org/wiki/Q1860;https:/www.wikidata.org/wiki/Q929833;https:/www.wikidata.org/wiki/Q5962346" TargetMode="External"/><Relationship Id="rId32" Type="http://schemas.openxmlformats.org/officeDocument/2006/relationships/hyperlink" Target="https://www.wikidata.org/wiki/Q929833;https:/www.wikidata.org/wiki/Q133805;https:/www.wikidata.org/wiki/Q719602" TargetMode="External"/><Relationship Id="rId37" Type="http://schemas.openxmlformats.org/officeDocument/2006/relationships/hyperlink" Target="https://www.wikidata.org/wiki/Q929833;https:/www.wikidata.org/wiki/Q133805;https:/www.wikidata.org/wiki/Q4691924;https:/www.wikidata.org/wiki/Q4691924" TargetMode="External"/><Relationship Id="rId40" Type="http://schemas.openxmlformats.org/officeDocument/2006/relationships/hyperlink" Target="https://www.wikidata.org/wiki/Q929833;https:/www.wikidata.org/wiki/Q133805;https:/www.wikidata.org/wiki/Q4691924;https:/www.wikidata.org/wiki/Q4691924" TargetMode="External"/><Relationship Id="rId5" Type="http://schemas.openxmlformats.org/officeDocument/2006/relationships/hyperlink" Target="https://www.wikidata.org/wiki/Q929833;https:/www.wikidata.org/wiki/Q2330408;https:/www.wikidata.org/wiki/Q7411" TargetMode="External"/><Relationship Id="rId15" Type="http://schemas.openxmlformats.org/officeDocument/2006/relationships/hyperlink" Target="https://www.wikidata.org/wiki/Q929833;https:/www.wikidata.org/wiki/Q25203551;https:/www.wikidata.org/wiki/Q652" TargetMode="External"/><Relationship Id="rId23" Type="http://schemas.openxmlformats.org/officeDocument/2006/relationships/hyperlink" Target="https://www.wikidata.org/wiki/Q1860;https:/www.wikidata.org/wiki/Q929833;https:/www.wikidata.org/wiki/Q5962346" TargetMode="External"/><Relationship Id="rId28" Type="http://schemas.openxmlformats.org/officeDocument/2006/relationships/hyperlink" Target="https://www.wikidata.org/wiki/Q929833;https:/www.wikidata.org/wiki/Q133805;https:/www.wikidata.org/wiki/Q719602" TargetMode="External"/><Relationship Id="rId36" Type="http://schemas.openxmlformats.org/officeDocument/2006/relationships/hyperlink" Target="https://www.wikidata.org/wiki/Q929833;https:/www.wikidata.org/wiki/Q133805;https:/www.wikidata.org/wiki/Q4691924;https:/www.wikidata.org/wiki/Q4691924" TargetMode="External"/><Relationship Id="rId10" Type="http://schemas.openxmlformats.org/officeDocument/2006/relationships/hyperlink" Target="https://www.wikidata.org/wiki/Q7187;https:/www.wikidata.org/wiki/Q929833;https:/www.wikidata.org/wiki/Q1860" TargetMode="External"/><Relationship Id="rId19" Type="http://schemas.openxmlformats.org/officeDocument/2006/relationships/hyperlink" Target="https://www.wikidata.org/wiki/Q1860;https:/www.wikidata.org/wiki/Q929833;https:/www.wikidata.org/wiki/Q5962346" TargetMode="External"/><Relationship Id="rId31" Type="http://schemas.openxmlformats.org/officeDocument/2006/relationships/hyperlink" Target="https://www.wikidata.org/wiki/Q929833;https:/www.wikidata.org/wiki/Q133805;https:/www.wikidata.org/wiki/Q719602" TargetMode="External"/><Relationship Id="rId4" Type="http://schemas.openxmlformats.org/officeDocument/2006/relationships/hyperlink" Target="https://www.wikidata.org/wiki/Q929833;https:/www.wikidata.org/wiki/Q2330408;https:/www.wikidata.org/wiki/Q1321" TargetMode="External"/><Relationship Id="rId9" Type="http://schemas.openxmlformats.org/officeDocument/2006/relationships/hyperlink" Target="https://www.wikidata.org/wiki/Q929833;https:/www.wikidata.org/wiki/Q2330408;https:/www.wikidata.org/wiki/Q9056" TargetMode="External"/><Relationship Id="rId14" Type="http://schemas.openxmlformats.org/officeDocument/2006/relationships/hyperlink" Target="https://www.wikidata.org/wiki/Q929833;https:/www.wikidata.org/wiki/Q25203551;https:/www.wikidata.org/wiki/Q1321" TargetMode="External"/><Relationship Id="rId22" Type="http://schemas.openxmlformats.org/officeDocument/2006/relationships/hyperlink" Target="https://www.wikidata.org/wiki/Q1860;https:/www.wikidata.org/wiki/Q929833;https:/www.wikidata.org/wiki/Q5962346" TargetMode="External"/><Relationship Id="rId27" Type="http://schemas.openxmlformats.org/officeDocument/2006/relationships/hyperlink" Target="https://www.wikidata.org/wiki/Q1860;https:/www.wikidata.org/wiki/Q929833;https:/www.wikidata.org/wiki/Q5962346" TargetMode="External"/><Relationship Id="rId30" Type="http://schemas.openxmlformats.org/officeDocument/2006/relationships/hyperlink" Target="https://www.wikidata.org/wiki/Q929833;https:/www.wikidata.org/wiki/Q133805;https:/www.wikidata.org/wiki/Q719602" TargetMode="External"/><Relationship Id="rId35" Type="http://schemas.openxmlformats.org/officeDocument/2006/relationships/hyperlink" Target="https://www.wikidata.org/wiki/Q929833;https:/www.wikidata.org/wiki/Q133805;https:/www.wikidata.org/wiki/Q4691924;https:/www.wikidata.org/wiki/Q4691924" TargetMode="External"/><Relationship Id="rId8" Type="http://schemas.openxmlformats.org/officeDocument/2006/relationships/hyperlink" Target="https://www.wikidata.org/wiki/Q929833;https:/www.wikidata.org/wiki/Q2330408;https:/www.wikidata.org/wiki/Q809" TargetMode="External"/><Relationship Id="rId3" Type="http://schemas.openxmlformats.org/officeDocument/2006/relationships/hyperlink" Target="https://www.wikidata.org/wiki/Q929833;https:/www.wikidata.org/wiki/Q2330408;https:/www.wikidata.org/wiki/Q188" TargetMode="External"/><Relationship Id="rId12" Type="http://schemas.openxmlformats.org/officeDocument/2006/relationships/hyperlink" Target="https://www.wikidata.org/wiki/Q929833;https:/www.wikidata.org/wiki/Q25203551;https:/www.wikidata.org/wiki/Q150" TargetMode="External"/><Relationship Id="rId17" Type="http://schemas.openxmlformats.org/officeDocument/2006/relationships/hyperlink" Target="https://www.wikidata.org/wiki/Q929833;https:/www.wikidata.org/wiki/Q25203551;https:/www.wikidata.org/wiki/Q5146" TargetMode="External"/><Relationship Id="rId25" Type="http://schemas.openxmlformats.org/officeDocument/2006/relationships/hyperlink" Target="https://www.wikidata.org/wiki/Q1860;https:/www.wikidata.org/wiki/Q929833;https:/www.wikidata.org/wiki/Q5962346" TargetMode="External"/><Relationship Id="rId33" Type="http://schemas.openxmlformats.org/officeDocument/2006/relationships/hyperlink" Target="https://www.wikidata.org/wiki/Q929833;https:/www.wikidata.org/wiki/Q133805;https:/www.wikidata.org/wiki/Q719602" TargetMode="External"/><Relationship Id="rId38" Type="http://schemas.openxmlformats.org/officeDocument/2006/relationships/hyperlink" Target="https://www.wikidata.org/wiki/Q929833;https:/www.wikidata.org/wiki/Q133805;https:/www.wikidata.org/wiki/Q4691924;https:/www.wikidata.org/wiki/Q4691924"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creativecommons.org/licenses/by/4.0/legalcode" TargetMode="External"/><Relationship Id="rId21" Type="http://schemas.openxmlformats.org/officeDocument/2006/relationships/hyperlink" Target="https://creativecommons.org/licenses/by/4.0/legalcode" TargetMode="External"/><Relationship Id="rId42" Type="http://schemas.openxmlformats.org/officeDocument/2006/relationships/hyperlink" Target="http://www.orphadata.org/data/xml/tr_product9_prev.xml" TargetMode="External"/><Relationship Id="rId63" Type="http://schemas.openxmlformats.org/officeDocument/2006/relationships/hyperlink" Target="https://creativecommons.org/licenses/by/4.0/legalcode" TargetMode="External"/><Relationship Id="rId84" Type="http://schemas.openxmlformats.org/officeDocument/2006/relationships/hyperlink" Target="http://www.orphadata.org/data/xml/en_product3_198.xml" TargetMode="External"/><Relationship Id="rId138" Type="http://schemas.openxmlformats.org/officeDocument/2006/relationships/hyperlink" Target="http://www.orphadata.org/data/xml/nl_product9_ages.xml" TargetMode="External"/><Relationship Id="rId159" Type="http://schemas.openxmlformats.org/officeDocument/2006/relationships/hyperlink" Target="https://creativecommons.org/licenses/by/4.0/legalcode" TargetMode="External"/><Relationship Id="rId107" Type="http://schemas.openxmlformats.org/officeDocument/2006/relationships/hyperlink" Target="https://creativecommons.org/licenses/by/4.0/legalcode" TargetMode="External"/><Relationship Id="rId11" Type="http://schemas.openxmlformats.org/officeDocument/2006/relationships/hyperlink" Target="https://creativecommons.org/licenses/by/4.0/legalcode" TargetMode="External"/><Relationship Id="rId32" Type="http://schemas.openxmlformats.org/officeDocument/2006/relationships/hyperlink" Target="http://www.orphadata.org/data/xml/fr_product9_prev.xml" TargetMode="External"/><Relationship Id="rId53" Type="http://schemas.openxmlformats.org/officeDocument/2006/relationships/hyperlink" Target="https://creativecommons.org/licenses/by/4.0/legalcode" TargetMode="External"/><Relationship Id="rId74" Type="http://schemas.openxmlformats.org/officeDocument/2006/relationships/hyperlink" Target="http://www.orphadata.org/data/xml/en_product3_193.xml" TargetMode="External"/><Relationship Id="rId128" Type="http://schemas.openxmlformats.org/officeDocument/2006/relationships/hyperlink" Target="http://www.orphadata.org/data/xml/de_product9_ages.xml" TargetMode="External"/><Relationship Id="rId149" Type="http://schemas.openxmlformats.org/officeDocument/2006/relationships/hyperlink" Target="https://creativecommons.org/licenses/by/4.0/legalcode" TargetMode="External"/><Relationship Id="rId5" Type="http://schemas.openxmlformats.org/officeDocument/2006/relationships/hyperlink" Target="https://creativecommons.org/licenses/by/4.0/legalcode" TargetMode="External"/><Relationship Id="rId95" Type="http://schemas.openxmlformats.org/officeDocument/2006/relationships/hyperlink" Target="https://creativecommons.org/licenses/by/4.0/legalcode" TargetMode="External"/><Relationship Id="rId160" Type="http://schemas.openxmlformats.org/officeDocument/2006/relationships/hyperlink" Target="http://www.orphadata.org/data/xml/it_funct_consequences.xml" TargetMode="External"/><Relationship Id="rId22" Type="http://schemas.openxmlformats.org/officeDocument/2006/relationships/hyperlink" Target="http://www.orphadata.org/data/xml/zh_product1.xml" TargetMode="External"/><Relationship Id="rId43" Type="http://schemas.openxmlformats.org/officeDocument/2006/relationships/hyperlink" Target="https://creativecommons.org/licenses/by/4.0/legalcode" TargetMode="External"/><Relationship Id="rId64" Type="http://schemas.openxmlformats.org/officeDocument/2006/relationships/hyperlink" Target="http://www.orphadata.org/data/xml/en_product3_185.xml" TargetMode="External"/><Relationship Id="rId118" Type="http://schemas.openxmlformats.org/officeDocument/2006/relationships/hyperlink" Target="http://www.orphadata.org/data/xml/fr_product4.xml" TargetMode="External"/><Relationship Id="rId139" Type="http://schemas.openxmlformats.org/officeDocument/2006/relationships/hyperlink" Target="https://creativecommons.org/licenses/by/4.0/legalcode" TargetMode="External"/><Relationship Id="rId85" Type="http://schemas.openxmlformats.org/officeDocument/2006/relationships/hyperlink" Target="https://creativecommons.org/licenses/by/4.0/legalcode" TargetMode="External"/><Relationship Id="rId150" Type="http://schemas.openxmlformats.org/officeDocument/2006/relationships/hyperlink" Target="http://www.orphadata.org/data/xml/cs_funct_consequences.xml" TargetMode="External"/><Relationship Id="rId12" Type="http://schemas.openxmlformats.org/officeDocument/2006/relationships/hyperlink" Target="http://www.orphadata.org/data/xml/it_product1.xml" TargetMode="External"/><Relationship Id="rId17" Type="http://schemas.openxmlformats.org/officeDocument/2006/relationships/hyperlink" Target="https://creativecommons.org/licenses/by/4.0/legalcode" TargetMode="External"/><Relationship Id="rId33" Type="http://schemas.openxmlformats.org/officeDocument/2006/relationships/hyperlink" Target="https://creativecommons.org/licenses/by/4.0/legalcode" TargetMode="External"/><Relationship Id="rId38" Type="http://schemas.openxmlformats.org/officeDocument/2006/relationships/hyperlink" Target="http://www.orphadata.org/data/xml/pl_product9_prev.xml" TargetMode="External"/><Relationship Id="rId59" Type="http://schemas.openxmlformats.org/officeDocument/2006/relationships/hyperlink" Target="https://creativecommons.org/licenses/by/4.0/legalcode" TargetMode="External"/><Relationship Id="rId103" Type="http://schemas.openxmlformats.org/officeDocument/2006/relationships/hyperlink" Target="https://creativecommons.org/licenses/by/4.0/legalcode" TargetMode="External"/><Relationship Id="rId108" Type="http://schemas.openxmlformats.org/officeDocument/2006/relationships/hyperlink" Target="http://www.orphadata.org/data/xml/en_product3_233.xml" TargetMode="External"/><Relationship Id="rId124" Type="http://schemas.openxmlformats.org/officeDocument/2006/relationships/hyperlink" Target="http://www.orphadata.org/data/xml/pt_product4.xml" TargetMode="External"/><Relationship Id="rId129" Type="http://schemas.openxmlformats.org/officeDocument/2006/relationships/hyperlink" Target="https://creativecommons.org/licenses/by/4.0/legalcode" TargetMode="External"/><Relationship Id="rId54" Type="http://schemas.openxmlformats.org/officeDocument/2006/relationships/hyperlink" Target="http://www.orphadata.org/data/xml/en_product3_156.xml" TargetMode="External"/><Relationship Id="rId70" Type="http://schemas.openxmlformats.org/officeDocument/2006/relationships/hyperlink" Target="http://www.orphadata.org/data/xml/en_product3_188.xml" TargetMode="External"/><Relationship Id="rId75" Type="http://schemas.openxmlformats.org/officeDocument/2006/relationships/hyperlink" Target="https://creativecommons.org/licenses/by/4.0/legalcode" TargetMode="External"/><Relationship Id="rId91" Type="http://schemas.openxmlformats.org/officeDocument/2006/relationships/hyperlink" Target="https://creativecommons.org/licenses/by/4.0/legalcode" TargetMode="External"/><Relationship Id="rId96" Type="http://schemas.openxmlformats.org/officeDocument/2006/relationships/hyperlink" Target="http://www.orphadata.org/data/xml/en_product3_204.xml" TargetMode="External"/><Relationship Id="rId140" Type="http://schemas.openxmlformats.org/officeDocument/2006/relationships/hyperlink" Target="http://www.orphadata.org/data/xml/pl_product9_ages.xml" TargetMode="External"/><Relationship Id="rId145" Type="http://schemas.openxmlformats.org/officeDocument/2006/relationships/hyperlink" Target="https://creativecommons.org/licenses/by/4.0/legalcode" TargetMode="External"/><Relationship Id="rId161" Type="http://schemas.openxmlformats.org/officeDocument/2006/relationships/hyperlink" Target="https://creativecommons.org/licenses/by/4.0/legalcode" TargetMode="External"/><Relationship Id="rId166" Type="http://schemas.openxmlformats.org/officeDocument/2006/relationships/hyperlink" Target="http://www.orphadata.org/data/xml/pt_funct_consequences.xml" TargetMode="External"/><Relationship Id="rId1" Type="http://schemas.openxmlformats.org/officeDocument/2006/relationships/hyperlink" Target="https://creativecommons.org/licenses/by/4.0/legalcode" TargetMode="External"/><Relationship Id="rId6" Type="http://schemas.openxmlformats.org/officeDocument/2006/relationships/hyperlink" Target="http://www.orphadata.org/data/xml/en_product1.xml" TargetMode="External"/><Relationship Id="rId23" Type="http://schemas.openxmlformats.org/officeDocument/2006/relationships/hyperlink" Target="https://creativecommons.org/licenses/by/4.0/legalcode" TargetMode="External"/><Relationship Id="rId28" Type="http://schemas.openxmlformats.org/officeDocument/2006/relationships/hyperlink" Target="http://www.orphadata.org/data/xml/en_product9_prev.xml" TargetMode="External"/><Relationship Id="rId49" Type="http://schemas.openxmlformats.org/officeDocument/2006/relationships/hyperlink" Target="https://creativecommons.org/licenses/by/4.0/legalcode" TargetMode="External"/><Relationship Id="rId114" Type="http://schemas.openxmlformats.org/officeDocument/2006/relationships/hyperlink" Target="http://www.orphadata.org/data/xml/en_product4.xml" TargetMode="External"/><Relationship Id="rId119" Type="http://schemas.openxmlformats.org/officeDocument/2006/relationships/hyperlink" Target="https://creativecommons.org/licenses/by/4.0/legalcode" TargetMode="External"/><Relationship Id="rId44" Type="http://schemas.openxmlformats.org/officeDocument/2006/relationships/hyperlink" Target="http://www.orphadata.org/data/xml/en_product3_146.xml" TargetMode="External"/><Relationship Id="rId60" Type="http://schemas.openxmlformats.org/officeDocument/2006/relationships/hyperlink" Target="http://www.orphadata.org/data/xml/en_product3_183.xml" TargetMode="External"/><Relationship Id="rId65" Type="http://schemas.openxmlformats.org/officeDocument/2006/relationships/hyperlink" Target="https://creativecommons.org/licenses/by/4.0/legalcode" TargetMode="External"/><Relationship Id="rId81" Type="http://schemas.openxmlformats.org/officeDocument/2006/relationships/hyperlink" Target="https://creativecommons.org/licenses/by/4.0/legalcode" TargetMode="External"/><Relationship Id="rId86" Type="http://schemas.openxmlformats.org/officeDocument/2006/relationships/hyperlink" Target="http://www.orphadata.org/data/xml/en_product3_199.xml" TargetMode="External"/><Relationship Id="rId130" Type="http://schemas.openxmlformats.org/officeDocument/2006/relationships/hyperlink" Target="http://www.orphadata.org/data/xml/en_product9_ages.xml" TargetMode="External"/><Relationship Id="rId135" Type="http://schemas.openxmlformats.org/officeDocument/2006/relationships/hyperlink" Target="https://creativecommons.org/licenses/by/4.0/legalcode" TargetMode="External"/><Relationship Id="rId151" Type="http://schemas.openxmlformats.org/officeDocument/2006/relationships/hyperlink" Target="https://creativecommons.org/licenses/by/4.0/legalcode" TargetMode="External"/><Relationship Id="rId156" Type="http://schemas.openxmlformats.org/officeDocument/2006/relationships/hyperlink" Target="http://www.orphadata.org/data/xml/es_funct_consequences.xml" TargetMode="External"/><Relationship Id="rId13" Type="http://schemas.openxmlformats.org/officeDocument/2006/relationships/hyperlink" Target="https://creativecommons.org/licenses/by/4.0/legalcode" TargetMode="External"/><Relationship Id="rId18" Type="http://schemas.openxmlformats.org/officeDocument/2006/relationships/hyperlink" Target="http://www.orphadata.org/data/xml/pt_product1.xml" TargetMode="External"/><Relationship Id="rId39" Type="http://schemas.openxmlformats.org/officeDocument/2006/relationships/hyperlink" Target="https://creativecommons.org/licenses/by/4.0/legalcode" TargetMode="External"/><Relationship Id="rId109" Type="http://schemas.openxmlformats.org/officeDocument/2006/relationships/hyperlink" Target="https://creativecommons.org/licenses/by/4.0/legalcode" TargetMode="External"/><Relationship Id="rId34" Type="http://schemas.openxmlformats.org/officeDocument/2006/relationships/hyperlink" Target="http://www.orphadata.org/data/xml/it_product9_prev.xml" TargetMode="External"/><Relationship Id="rId50" Type="http://schemas.openxmlformats.org/officeDocument/2006/relationships/hyperlink" Target="http://www.orphadata.org/data/xml/en_product3_150.xml" TargetMode="External"/><Relationship Id="rId55" Type="http://schemas.openxmlformats.org/officeDocument/2006/relationships/hyperlink" Target="https://creativecommons.org/licenses/by/4.0/legalcode" TargetMode="External"/><Relationship Id="rId76" Type="http://schemas.openxmlformats.org/officeDocument/2006/relationships/hyperlink" Target="http://www.orphadata.org/data/xml/en_product3_194.xml" TargetMode="External"/><Relationship Id="rId97" Type="http://schemas.openxmlformats.org/officeDocument/2006/relationships/hyperlink" Target="https://creativecommons.org/licenses/by/4.0/legalcode" TargetMode="External"/><Relationship Id="rId104" Type="http://schemas.openxmlformats.org/officeDocument/2006/relationships/hyperlink" Target="http://www.orphadata.org/data/xml/en_product3_216.xml" TargetMode="External"/><Relationship Id="rId120" Type="http://schemas.openxmlformats.org/officeDocument/2006/relationships/hyperlink" Target="http://www.orphadata.org/data/xml/it_product4.xml" TargetMode="External"/><Relationship Id="rId125" Type="http://schemas.openxmlformats.org/officeDocument/2006/relationships/hyperlink" Target="https://creativecommons.org/licenses/by/4.0/legalcode" TargetMode="External"/><Relationship Id="rId141" Type="http://schemas.openxmlformats.org/officeDocument/2006/relationships/hyperlink" Target="https://creativecommons.org/licenses/by/4.0/legalcode" TargetMode="External"/><Relationship Id="rId146" Type="http://schemas.openxmlformats.org/officeDocument/2006/relationships/hyperlink" Target="http://www.orphadata.org/data/xml/en_product6.xml" TargetMode="External"/><Relationship Id="rId7" Type="http://schemas.openxmlformats.org/officeDocument/2006/relationships/hyperlink" Target="https://creativecommons.org/licenses/by/4.0/legalcode" TargetMode="External"/><Relationship Id="rId71" Type="http://schemas.openxmlformats.org/officeDocument/2006/relationships/hyperlink" Target="https://creativecommons.org/licenses/by/4.0/legalcode" TargetMode="External"/><Relationship Id="rId92" Type="http://schemas.openxmlformats.org/officeDocument/2006/relationships/hyperlink" Target="http://www.orphadata.org/data/xml/en_product3_202.xml" TargetMode="External"/><Relationship Id="rId162" Type="http://schemas.openxmlformats.org/officeDocument/2006/relationships/hyperlink" Target="http://www.orphadata.org/data/xml/nl_funct_consequences.xml" TargetMode="External"/><Relationship Id="rId2" Type="http://schemas.openxmlformats.org/officeDocument/2006/relationships/hyperlink" Target="http://www.orphadata.org/data/xml/cs_product1.xml" TargetMode="External"/><Relationship Id="rId29" Type="http://schemas.openxmlformats.org/officeDocument/2006/relationships/hyperlink" Target="https://creativecommons.org/licenses/by/4.0/legalcode" TargetMode="External"/><Relationship Id="rId24" Type="http://schemas.openxmlformats.org/officeDocument/2006/relationships/hyperlink" Target="http://www.orphadata.org/data/xml/cs_product9_prev.xml" TargetMode="External"/><Relationship Id="rId40" Type="http://schemas.openxmlformats.org/officeDocument/2006/relationships/hyperlink" Target="http://www.orphadata.org/data/xml/pt_product9_prev.xml" TargetMode="External"/><Relationship Id="rId45" Type="http://schemas.openxmlformats.org/officeDocument/2006/relationships/hyperlink" Target="https://creativecommons.org/licenses/by/4.0/legalcode" TargetMode="External"/><Relationship Id="rId66" Type="http://schemas.openxmlformats.org/officeDocument/2006/relationships/hyperlink" Target="http://www.orphadata.org/data/xml/en_product3_186.xml" TargetMode="External"/><Relationship Id="rId87" Type="http://schemas.openxmlformats.org/officeDocument/2006/relationships/hyperlink" Target="https://creativecommons.org/licenses/by/4.0/legalcode" TargetMode="External"/><Relationship Id="rId110" Type="http://schemas.openxmlformats.org/officeDocument/2006/relationships/hyperlink" Target="http://www.orphadata.org/data/xml/en_product3_235.xml" TargetMode="External"/><Relationship Id="rId115" Type="http://schemas.openxmlformats.org/officeDocument/2006/relationships/hyperlink" Target="https://creativecommons.org/licenses/by/4.0/legalcode" TargetMode="External"/><Relationship Id="rId131" Type="http://schemas.openxmlformats.org/officeDocument/2006/relationships/hyperlink" Target="https://creativecommons.org/licenses/by/4.0/legalcode" TargetMode="External"/><Relationship Id="rId136" Type="http://schemas.openxmlformats.org/officeDocument/2006/relationships/hyperlink" Target="http://www.orphadata.org/data/xml/it_product9_ages.xml" TargetMode="External"/><Relationship Id="rId157" Type="http://schemas.openxmlformats.org/officeDocument/2006/relationships/hyperlink" Target="https://creativecommons.org/licenses/by/4.0/legalcode" TargetMode="External"/><Relationship Id="rId61" Type="http://schemas.openxmlformats.org/officeDocument/2006/relationships/hyperlink" Target="https://creativecommons.org/licenses/by/4.0/legalcode" TargetMode="External"/><Relationship Id="rId82" Type="http://schemas.openxmlformats.org/officeDocument/2006/relationships/hyperlink" Target="http://www.orphadata.org/data/xml/en_product3_197.xml" TargetMode="External"/><Relationship Id="rId152" Type="http://schemas.openxmlformats.org/officeDocument/2006/relationships/hyperlink" Target="http://www.orphadata.org/data/xml/de_funct_consequences.xml" TargetMode="External"/><Relationship Id="rId19" Type="http://schemas.openxmlformats.org/officeDocument/2006/relationships/hyperlink" Target="https://creativecommons.org/licenses/by/4.0/legalcode" TargetMode="External"/><Relationship Id="rId14" Type="http://schemas.openxmlformats.org/officeDocument/2006/relationships/hyperlink" Target="http://www.orphadata.org/data/xml/nl_product1.xml" TargetMode="External"/><Relationship Id="rId30" Type="http://schemas.openxmlformats.org/officeDocument/2006/relationships/hyperlink" Target="http://www.orphadata.org/data/xml/es_product9_prev.xml" TargetMode="External"/><Relationship Id="rId35" Type="http://schemas.openxmlformats.org/officeDocument/2006/relationships/hyperlink" Target="https://creativecommons.org/licenses/by/4.0/legalcode" TargetMode="External"/><Relationship Id="rId56" Type="http://schemas.openxmlformats.org/officeDocument/2006/relationships/hyperlink" Target="http://www.orphadata.org/data/xml/en_product3_181.xml" TargetMode="External"/><Relationship Id="rId77" Type="http://schemas.openxmlformats.org/officeDocument/2006/relationships/hyperlink" Target="https://creativecommons.org/licenses/by/4.0/legalcode" TargetMode="External"/><Relationship Id="rId100" Type="http://schemas.openxmlformats.org/officeDocument/2006/relationships/hyperlink" Target="http://www.orphadata.org/data/xml/en_product3_209.xml" TargetMode="External"/><Relationship Id="rId105" Type="http://schemas.openxmlformats.org/officeDocument/2006/relationships/hyperlink" Target="https://creativecommons.org/licenses/by/4.0/legalcode" TargetMode="External"/><Relationship Id="rId126" Type="http://schemas.openxmlformats.org/officeDocument/2006/relationships/hyperlink" Target="http://www.orphadata.org/data/xml/cs_product9_ages.xml" TargetMode="External"/><Relationship Id="rId147" Type="http://schemas.openxmlformats.org/officeDocument/2006/relationships/hyperlink" Target="https://creativecommons.org/licenses/by/4.0/legalcode" TargetMode="External"/><Relationship Id="rId8" Type="http://schemas.openxmlformats.org/officeDocument/2006/relationships/hyperlink" Target="http://www.orphadata.org/data/xml/es_product1.xml" TargetMode="External"/><Relationship Id="rId51" Type="http://schemas.openxmlformats.org/officeDocument/2006/relationships/hyperlink" Target="https://creativecommons.org/licenses/by/4.0/legalcode" TargetMode="External"/><Relationship Id="rId72" Type="http://schemas.openxmlformats.org/officeDocument/2006/relationships/hyperlink" Target="http://www.orphadata.org/data/xml/en_product3_189.xml" TargetMode="External"/><Relationship Id="rId93" Type="http://schemas.openxmlformats.org/officeDocument/2006/relationships/hyperlink" Target="https://creativecommons.org/licenses/by/4.0/legalcode" TargetMode="External"/><Relationship Id="rId98" Type="http://schemas.openxmlformats.org/officeDocument/2006/relationships/hyperlink" Target="http://www.orphadata.org/data/xml/en_product3_205.xml" TargetMode="External"/><Relationship Id="rId121" Type="http://schemas.openxmlformats.org/officeDocument/2006/relationships/hyperlink" Target="https://creativecommons.org/licenses/by/4.0/legalcode" TargetMode="External"/><Relationship Id="rId142" Type="http://schemas.openxmlformats.org/officeDocument/2006/relationships/hyperlink" Target="http://www.orphadata.org/data/xml/pt_product9_ages.xml" TargetMode="External"/><Relationship Id="rId163" Type="http://schemas.openxmlformats.org/officeDocument/2006/relationships/hyperlink" Target="https://creativecommons.org/licenses/by/4.0/legalcode" TargetMode="External"/><Relationship Id="rId3" Type="http://schemas.openxmlformats.org/officeDocument/2006/relationships/hyperlink" Target="https://creativecommons.org/licenses/by/4.0/legalcode" TargetMode="External"/><Relationship Id="rId25" Type="http://schemas.openxmlformats.org/officeDocument/2006/relationships/hyperlink" Target="https://creativecommons.org/licenses/by/4.0/legalcode" TargetMode="External"/><Relationship Id="rId46" Type="http://schemas.openxmlformats.org/officeDocument/2006/relationships/hyperlink" Target="http://www.orphadata.org/data/xml/en_product3_147.xml" TargetMode="External"/><Relationship Id="rId67" Type="http://schemas.openxmlformats.org/officeDocument/2006/relationships/hyperlink" Target="https://creativecommons.org/licenses/by/4.0/legalcode" TargetMode="External"/><Relationship Id="rId116" Type="http://schemas.openxmlformats.org/officeDocument/2006/relationships/hyperlink" Target="http://www.orphadata.org/data/xml/es_product4.xml" TargetMode="External"/><Relationship Id="rId137" Type="http://schemas.openxmlformats.org/officeDocument/2006/relationships/hyperlink" Target="https://creativecommons.org/licenses/by/4.0/legalcode" TargetMode="External"/><Relationship Id="rId158" Type="http://schemas.openxmlformats.org/officeDocument/2006/relationships/hyperlink" Target="http://www.orphadata.org/data/xml/fr_funct_consequences.xml" TargetMode="External"/><Relationship Id="rId20" Type="http://schemas.openxmlformats.org/officeDocument/2006/relationships/hyperlink" Target="http://www.orphadata.org/data/xml/tr_product1.xml" TargetMode="External"/><Relationship Id="rId41" Type="http://schemas.openxmlformats.org/officeDocument/2006/relationships/hyperlink" Target="https://creativecommons.org/licenses/by/4.0/legalcode" TargetMode="External"/><Relationship Id="rId62" Type="http://schemas.openxmlformats.org/officeDocument/2006/relationships/hyperlink" Target="http://www.orphadata.org/data/xml/en_product3_184.xml" TargetMode="External"/><Relationship Id="rId83" Type="http://schemas.openxmlformats.org/officeDocument/2006/relationships/hyperlink" Target="https://creativecommons.org/licenses/by/4.0/legalcode" TargetMode="External"/><Relationship Id="rId88" Type="http://schemas.openxmlformats.org/officeDocument/2006/relationships/hyperlink" Target="http://www.orphadata.org/data/xml/en_product3_200.xml" TargetMode="External"/><Relationship Id="rId111" Type="http://schemas.openxmlformats.org/officeDocument/2006/relationships/hyperlink" Target="https://creativecommons.org/licenses/by/4.0/legalcode" TargetMode="External"/><Relationship Id="rId132" Type="http://schemas.openxmlformats.org/officeDocument/2006/relationships/hyperlink" Target="http://www.orphadata.org/data/xml/es_product9_ages.xml" TargetMode="External"/><Relationship Id="rId153" Type="http://schemas.openxmlformats.org/officeDocument/2006/relationships/hyperlink" Target="https://creativecommons.org/licenses/by/4.0/legalcode" TargetMode="External"/><Relationship Id="rId15" Type="http://schemas.openxmlformats.org/officeDocument/2006/relationships/hyperlink" Target="https://creativecommons.org/licenses/by/4.0/legalcode" TargetMode="External"/><Relationship Id="rId36" Type="http://schemas.openxmlformats.org/officeDocument/2006/relationships/hyperlink" Target="http://www.orphadata.org/data/xml/nl_product9_prev.xml" TargetMode="External"/><Relationship Id="rId57" Type="http://schemas.openxmlformats.org/officeDocument/2006/relationships/hyperlink" Target="https://creativecommons.org/licenses/by/4.0/legalcode" TargetMode="External"/><Relationship Id="rId106" Type="http://schemas.openxmlformats.org/officeDocument/2006/relationships/hyperlink" Target="http://www.orphadata.org/data/xml/en_product3_231.xml" TargetMode="External"/><Relationship Id="rId127" Type="http://schemas.openxmlformats.org/officeDocument/2006/relationships/hyperlink" Target="https://creativecommons.org/licenses/by/4.0/legalcode" TargetMode="External"/><Relationship Id="rId10" Type="http://schemas.openxmlformats.org/officeDocument/2006/relationships/hyperlink" Target="http://www.orphadata.org/data/xml/fr_product1.xml" TargetMode="External"/><Relationship Id="rId31" Type="http://schemas.openxmlformats.org/officeDocument/2006/relationships/hyperlink" Target="https://creativecommons.org/licenses/by/4.0/legalcode" TargetMode="External"/><Relationship Id="rId52" Type="http://schemas.openxmlformats.org/officeDocument/2006/relationships/hyperlink" Target="http://www.orphadata.org/data/xml/en_product3_152.xml" TargetMode="External"/><Relationship Id="rId73" Type="http://schemas.openxmlformats.org/officeDocument/2006/relationships/hyperlink" Target="https://creativecommons.org/licenses/by/4.0/legalcode" TargetMode="External"/><Relationship Id="rId78" Type="http://schemas.openxmlformats.org/officeDocument/2006/relationships/hyperlink" Target="http://www.orphadata.org/data/xml/en_product3_195.xml" TargetMode="External"/><Relationship Id="rId94" Type="http://schemas.openxmlformats.org/officeDocument/2006/relationships/hyperlink" Target="http://www.orphadata.org/data/xml/en_product3_203.xml" TargetMode="External"/><Relationship Id="rId99" Type="http://schemas.openxmlformats.org/officeDocument/2006/relationships/hyperlink" Target="https://creativecommons.org/licenses/by/4.0/legalcode" TargetMode="External"/><Relationship Id="rId101" Type="http://schemas.openxmlformats.org/officeDocument/2006/relationships/hyperlink" Target="https://creativecommons.org/licenses/by/4.0/legalcode" TargetMode="External"/><Relationship Id="rId122" Type="http://schemas.openxmlformats.org/officeDocument/2006/relationships/hyperlink" Target="http://www.orphadata.org/data/xml/nl_product4.xml" TargetMode="External"/><Relationship Id="rId143" Type="http://schemas.openxmlformats.org/officeDocument/2006/relationships/hyperlink" Target="https://creativecommons.org/licenses/by/4.0/legalcode" TargetMode="External"/><Relationship Id="rId148" Type="http://schemas.openxmlformats.org/officeDocument/2006/relationships/hyperlink" Target="http://www.orphadata.org/data/xml/en_product7.xml" TargetMode="External"/><Relationship Id="rId164" Type="http://schemas.openxmlformats.org/officeDocument/2006/relationships/hyperlink" Target="http://www.orphadata.org/data/xml/pl_funct_consequences.xml" TargetMode="External"/><Relationship Id="rId4" Type="http://schemas.openxmlformats.org/officeDocument/2006/relationships/hyperlink" Target="http://www.orphadata.org/data/xml/de_product1.xml" TargetMode="External"/><Relationship Id="rId9" Type="http://schemas.openxmlformats.org/officeDocument/2006/relationships/hyperlink" Target="https://creativecommons.org/licenses/by/4.0/legalcode" TargetMode="External"/><Relationship Id="rId26" Type="http://schemas.openxmlformats.org/officeDocument/2006/relationships/hyperlink" Target="http://www.orphadata.org/data/xml/de_product9_prev.xml" TargetMode="External"/><Relationship Id="rId47" Type="http://schemas.openxmlformats.org/officeDocument/2006/relationships/hyperlink" Target="https://creativecommons.org/licenses/by/4.0/legalcode" TargetMode="External"/><Relationship Id="rId68" Type="http://schemas.openxmlformats.org/officeDocument/2006/relationships/hyperlink" Target="http://www.orphadata.org/data/xml/en_product3_187.xml" TargetMode="External"/><Relationship Id="rId89" Type="http://schemas.openxmlformats.org/officeDocument/2006/relationships/hyperlink" Target="https://creativecommons.org/licenses/by/4.0/legalcode" TargetMode="External"/><Relationship Id="rId112" Type="http://schemas.openxmlformats.org/officeDocument/2006/relationships/hyperlink" Target="http://www.orphadata.org/data/xml/de_product4.xml" TargetMode="External"/><Relationship Id="rId133" Type="http://schemas.openxmlformats.org/officeDocument/2006/relationships/hyperlink" Target="https://creativecommons.org/licenses/by/4.0/legalcode" TargetMode="External"/><Relationship Id="rId154" Type="http://schemas.openxmlformats.org/officeDocument/2006/relationships/hyperlink" Target="http://www.orphadata.org/data/xml/en_funct_consequences.xml" TargetMode="External"/><Relationship Id="rId16" Type="http://schemas.openxmlformats.org/officeDocument/2006/relationships/hyperlink" Target="http://www.orphadata.org/data/xml/pl_product1.xml" TargetMode="External"/><Relationship Id="rId37" Type="http://schemas.openxmlformats.org/officeDocument/2006/relationships/hyperlink" Target="https://creativecommons.org/licenses/by/4.0/legalcode" TargetMode="External"/><Relationship Id="rId58" Type="http://schemas.openxmlformats.org/officeDocument/2006/relationships/hyperlink" Target="http://www.orphadata.org/data/xml/en_product3_182.xml" TargetMode="External"/><Relationship Id="rId79" Type="http://schemas.openxmlformats.org/officeDocument/2006/relationships/hyperlink" Target="https://creativecommons.org/licenses/by/4.0/legalcode" TargetMode="External"/><Relationship Id="rId102" Type="http://schemas.openxmlformats.org/officeDocument/2006/relationships/hyperlink" Target="http://www.orphadata.org/data/xml/en_product3_212.xml" TargetMode="External"/><Relationship Id="rId123" Type="http://schemas.openxmlformats.org/officeDocument/2006/relationships/hyperlink" Target="https://creativecommons.org/licenses/by/4.0/legalcode" TargetMode="External"/><Relationship Id="rId144" Type="http://schemas.openxmlformats.org/officeDocument/2006/relationships/hyperlink" Target="http://www.orphadata.org/data/xml/tr_product9_ages.xml" TargetMode="External"/><Relationship Id="rId90" Type="http://schemas.openxmlformats.org/officeDocument/2006/relationships/hyperlink" Target="http://www.orphadata.org/data/xml/en_product3_201.xml" TargetMode="External"/><Relationship Id="rId165" Type="http://schemas.openxmlformats.org/officeDocument/2006/relationships/hyperlink" Target="https://creativecommons.org/licenses/by/4.0/legalcode" TargetMode="External"/><Relationship Id="rId27" Type="http://schemas.openxmlformats.org/officeDocument/2006/relationships/hyperlink" Target="https://creativecommons.org/licenses/by/4.0/legalcode" TargetMode="External"/><Relationship Id="rId48" Type="http://schemas.openxmlformats.org/officeDocument/2006/relationships/hyperlink" Target="http://www.orphadata.org/data/xml/en_product3_148.xml" TargetMode="External"/><Relationship Id="rId69" Type="http://schemas.openxmlformats.org/officeDocument/2006/relationships/hyperlink" Target="https://creativecommons.org/licenses/by/4.0/legalcode" TargetMode="External"/><Relationship Id="rId113" Type="http://schemas.openxmlformats.org/officeDocument/2006/relationships/hyperlink" Target="https://creativecommons.org/licenses/by/4.0/legalcode" TargetMode="External"/><Relationship Id="rId134" Type="http://schemas.openxmlformats.org/officeDocument/2006/relationships/hyperlink" Target="http://www.orphadata.org/data/xml/fr_product9_ages.xml" TargetMode="External"/><Relationship Id="rId80" Type="http://schemas.openxmlformats.org/officeDocument/2006/relationships/hyperlink" Target="http://www.orphadata.org/data/xml/en_product3_196.xml" TargetMode="External"/><Relationship Id="rId155" Type="http://schemas.openxmlformats.org/officeDocument/2006/relationships/hyperlink" Target="https://creativecommons.org/licenses/by/4.0/legalco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
  <sheetViews>
    <sheetView workbookViewId="0">
      <selection activeCell="A8" sqref="A8:XFD9"/>
    </sheetView>
  </sheetViews>
  <sheetFormatPr baseColWidth="10" defaultColWidth="9.140625" defaultRowHeight="15"/>
  <cols>
    <col min="2" max="2" width="39.85546875" bestFit="1" customWidth="1"/>
    <col min="3" max="3" width="255.7109375" bestFit="1" customWidth="1"/>
  </cols>
  <sheetData>
    <row r="1" spans="1:4">
      <c r="A1" s="1" t="s">
        <v>0</v>
      </c>
      <c r="B1" s="1" t="s">
        <v>1</v>
      </c>
      <c r="C1" s="1" t="s">
        <v>2</v>
      </c>
      <c r="D1" s="1" t="s">
        <v>3</v>
      </c>
    </row>
    <row r="2" spans="1:4">
      <c r="A2" t="s">
        <v>4</v>
      </c>
      <c r="B2" t="s">
        <v>12</v>
      </c>
      <c r="C2" t="s">
        <v>20</v>
      </c>
      <c r="D2" t="s">
        <v>28</v>
      </c>
    </row>
    <row r="3" spans="1:4">
      <c r="A3" t="s">
        <v>5</v>
      </c>
      <c r="B3" t="s">
        <v>13</v>
      </c>
      <c r="C3" t="s">
        <v>21</v>
      </c>
      <c r="D3" t="s">
        <v>28</v>
      </c>
    </row>
    <row r="4" spans="1:4">
      <c r="A4" t="s">
        <v>6</v>
      </c>
      <c r="B4" t="s">
        <v>14</v>
      </c>
      <c r="C4" t="s">
        <v>22</v>
      </c>
      <c r="D4" t="s">
        <v>28</v>
      </c>
    </row>
    <row r="5" spans="1:4">
      <c r="A5" t="s">
        <v>7</v>
      </c>
      <c r="B5" t="s">
        <v>15</v>
      </c>
      <c r="C5" t="s">
        <v>23</v>
      </c>
      <c r="D5" t="s">
        <v>28</v>
      </c>
    </row>
    <row r="6" spans="1:4">
      <c r="A6" t="s">
        <v>8</v>
      </c>
      <c r="B6" t="s">
        <v>16</v>
      </c>
      <c r="C6" t="s">
        <v>24</v>
      </c>
      <c r="D6" t="s">
        <v>28</v>
      </c>
    </row>
    <row r="7" spans="1:4">
      <c r="A7" t="s">
        <v>9</v>
      </c>
      <c r="B7" t="s">
        <v>17</v>
      </c>
      <c r="C7" t="s">
        <v>25</v>
      </c>
      <c r="D7" t="s">
        <v>28</v>
      </c>
    </row>
    <row r="8" spans="1:4">
      <c r="A8" t="s">
        <v>10</v>
      </c>
      <c r="B8" t="s">
        <v>18</v>
      </c>
      <c r="C8" t="s">
        <v>26</v>
      </c>
      <c r="D8" t="s">
        <v>28</v>
      </c>
    </row>
    <row r="9" spans="1:4">
      <c r="A9" t="s">
        <v>11</v>
      </c>
      <c r="B9" t="s">
        <v>19</v>
      </c>
      <c r="C9" t="s">
        <v>27</v>
      </c>
      <c r="D9" t="s">
        <v>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4"/>
  <sheetViews>
    <sheetView tabSelected="1" topLeftCell="E58" workbookViewId="0">
      <selection activeCell="F68" sqref="F68:F84"/>
    </sheetView>
  </sheetViews>
  <sheetFormatPr baseColWidth="10" defaultColWidth="9.140625" defaultRowHeight="15"/>
  <cols>
    <col min="3" max="3" width="95.7109375" bestFit="1" customWidth="1"/>
    <col min="5" max="5" width="64" bestFit="1" customWidth="1"/>
    <col min="6" max="6" width="133.28515625" customWidth="1"/>
  </cols>
  <sheetData>
    <row r="1" spans="1:7">
      <c r="A1" s="1" t="s">
        <v>0</v>
      </c>
      <c r="B1" s="1" t="s">
        <v>29</v>
      </c>
      <c r="C1" s="1" t="s">
        <v>1</v>
      </c>
      <c r="D1" s="1" t="s">
        <v>3</v>
      </c>
      <c r="E1" s="1" t="s">
        <v>30</v>
      </c>
      <c r="F1" s="5" t="s">
        <v>422</v>
      </c>
      <c r="G1" s="1" t="s">
        <v>2</v>
      </c>
    </row>
    <row r="2" spans="1:7">
      <c r="A2" t="s">
        <v>31</v>
      </c>
      <c r="B2" t="s">
        <v>4</v>
      </c>
      <c r="C2" t="s">
        <v>114</v>
      </c>
      <c r="D2" t="s">
        <v>28</v>
      </c>
      <c r="E2" t="s">
        <v>199</v>
      </c>
      <c r="F2" s="6" t="s">
        <v>423</v>
      </c>
      <c r="G2" t="s">
        <v>114</v>
      </c>
    </row>
    <row r="3" spans="1:7">
      <c r="A3" t="s">
        <v>32</v>
      </c>
      <c r="B3" t="s">
        <v>4</v>
      </c>
      <c r="C3" t="s">
        <v>115</v>
      </c>
      <c r="D3" t="s">
        <v>28</v>
      </c>
      <c r="E3" t="s">
        <v>200</v>
      </c>
      <c r="F3" s="6" t="s">
        <v>424</v>
      </c>
      <c r="G3" t="s">
        <v>115</v>
      </c>
    </row>
    <row r="4" spans="1:7">
      <c r="A4" t="s">
        <v>33</v>
      </c>
      <c r="B4" t="s">
        <v>4</v>
      </c>
      <c r="C4" t="s">
        <v>116</v>
      </c>
      <c r="D4" t="s">
        <v>28</v>
      </c>
      <c r="E4" t="s">
        <v>201</v>
      </c>
      <c r="F4" s="6" t="s">
        <v>425</v>
      </c>
      <c r="G4" t="s">
        <v>116</v>
      </c>
    </row>
    <row r="5" spans="1:7">
      <c r="A5" t="s">
        <v>34</v>
      </c>
      <c r="B5" t="s">
        <v>4</v>
      </c>
      <c r="C5" t="s">
        <v>117</v>
      </c>
      <c r="D5" t="s">
        <v>28</v>
      </c>
      <c r="E5" t="s">
        <v>202</v>
      </c>
      <c r="F5" s="6" t="s">
        <v>426</v>
      </c>
      <c r="G5" t="s">
        <v>117</v>
      </c>
    </row>
    <row r="6" spans="1:7">
      <c r="A6" t="s">
        <v>35</v>
      </c>
      <c r="B6" t="s">
        <v>4</v>
      </c>
      <c r="C6" t="s">
        <v>118</v>
      </c>
      <c r="D6" t="s">
        <v>28</v>
      </c>
      <c r="E6" t="s">
        <v>203</v>
      </c>
      <c r="F6" s="6" t="s">
        <v>427</v>
      </c>
      <c r="G6" t="s">
        <v>118</v>
      </c>
    </row>
    <row r="7" spans="1:7">
      <c r="A7" t="s">
        <v>36</v>
      </c>
      <c r="B7" t="s">
        <v>4</v>
      </c>
      <c r="C7" t="s">
        <v>119</v>
      </c>
      <c r="D7" t="s">
        <v>28</v>
      </c>
      <c r="E7" t="s">
        <v>204</v>
      </c>
      <c r="F7" s="6" t="s">
        <v>428</v>
      </c>
      <c r="G7" t="s">
        <v>119</v>
      </c>
    </row>
    <row r="8" spans="1:7">
      <c r="A8" t="s">
        <v>37</v>
      </c>
      <c r="B8" t="s">
        <v>4</v>
      </c>
      <c r="C8" t="s">
        <v>120</v>
      </c>
      <c r="D8" t="s">
        <v>28</v>
      </c>
      <c r="E8" t="s">
        <v>205</v>
      </c>
      <c r="F8" s="6" t="s">
        <v>429</v>
      </c>
      <c r="G8" t="s">
        <v>120</v>
      </c>
    </row>
    <row r="9" spans="1:7">
      <c r="A9" t="s">
        <v>38</v>
      </c>
      <c r="B9" t="s">
        <v>4</v>
      </c>
      <c r="C9" t="s">
        <v>121</v>
      </c>
      <c r="D9" t="s">
        <v>28</v>
      </c>
      <c r="E9" t="s">
        <v>206</v>
      </c>
      <c r="F9" s="6" t="s">
        <v>430</v>
      </c>
      <c r="G9" t="s">
        <v>121</v>
      </c>
    </row>
    <row r="10" spans="1:7">
      <c r="A10" t="s">
        <v>39</v>
      </c>
      <c r="B10" t="s">
        <v>4</v>
      </c>
      <c r="C10" t="s">
        <v>122</v>
      </c>
      <c r="D10" t="s">
        <v>28</v>
      </c>
      <c r="E10" t="s">
        <v>207</v>
      </c>
      <c r="F10" s="6" t="s">
        <v>431</v>
      </c>
      <c r="G10" t="s">
        <v>122</v>
      </c>
    </row>
    <row r="11" spans="1:7">
      <c r="A11" t="s">
        <v>40</v>
      </c>
      <c r="B11" t="s">
        <v>4</v>
      </c>
      <c r="C11" t="s">
        <v>123</v>
      </c>
      <c r="D11" t="s">
        <v>197</v>
      </c>
      <c r="E11" t="s">
        <v>208</v>
      </c>
      <c r="F11" s="6" t="s">
        <v>432</v>
      </c>
      <c r="G11" t="s">
        <v>123</v>
      </c>
    </row>
    <row r="12" spans="1:7">
      <c r="A12" t="s">
        <v>41</v>
      </c>
      <c r="B12" t="s">
        <v>4</v>
      </c>
      <c r="C12" t="s">
        <v>124</v>
      </c>
      <c r="D12" t="s">
        <v>198</v>
      </c>
      <c r="E12" t="s">
        <v>209</v>
      </c>
      <c r="F12" s="7" t="s">
        <v>433</v>
      </c>
      <c r="G12" t="s">
        <v>124</v>
      </c>
    </row>
    <row r="13" spans="1:7">
      <c r="A13" t="s">
        <v>42</v>
      </c>
      <c r="B13" t="s">
        <v>5</v>
      </c>
      <c r="C13" t="s">
        <v>125</v>
      </c>
      <c r="D13" t="s">
        <v>28</v>
      </c>
      <c r="E13" t="s">
        <v>210</v>
      </c>
      <c r="F13" s="7" t="s">
        <v>434</v>
      </c>
      <c r="G13" t="s">
        <v>125</v>
      </c>
    </row>
    <row r="14" spans="1:7">
      <c r="A14" t="s">
        <v>43</v>
      </c>
      <c r="B14" t="s">
        <v>5</v>
      </c>
      <c r="C14" t="s">
        <v>126</v>
      </c>
      <c r="D14" t="s">
        <v>28</v>
      </c>
      <c r="E14" t="s">
        <v>211</v>
      </c>
      <c r="F14" s="7" t="s">
        <v>435</v>
      </c>
      <c r="G14" t="s">
        <v>126</v>
      </c>
    </row>
    <row r="15" spans="1:7">
      <c r="A15" t="s">
        <v>44</v>
      </c>
      <c r="B15" t="s">
        <v>5</v>
      </c>
      <c r="C15" t="s">
        <v>127</v>
      </c>
      <c r="D15" t="s">
        <v>28</v>
      </c>
      <c r="E15" t="s">
        <v>212</v>
      </c>
      <c r="F15" s="7" t="s">
        <v>436</v>
      </c>
      <c r="G15" t="s">
        <v>127</v>
      </c>
    </row>
    <row r="16" spans="1:7">
      <c r="A16" t="s">
        <v>45</v>
      </c>
      <c r="B16" t="s">
        <v>5</v>
      </c>
      <c r="C16" t="s">
        <v>128</v>
      </c>
      <c r="D16" t="s">
        <v>28</v>
      </c>
      <c r="E16" t="s">
        <v>213</v>
      </c>
      <c r="F16" s="7" t="s">
        <v>437</v>
      </c>
      <c r="G16" t="s">
        <v>128</v>
      </c>
    </row>
    <row r="17" spans="1:7">
      <c r="A17" t="s">
        <v>46</v>
      </c>
      <c r="B17" t="s">
        <v>5</v>
      </c>
      <c r="C17" t="s">
        <v>129</v>
      </c>
      <c r="D17" t="s">
        <v>28</v>
      </c>
      <c r="E17" t="s">
        <v>214</v>
      </c>
      <c r="F17" s="7" t="s">
        <v>438</v>
      </c>
      <c r="G17" t="s">
        <v>129</v>
      </c>
    </row>
    <row r="18" spans="1:7">
      <c r="A18" t="s">
        <v>47</v>
      </c>
      <c r="B18" t="s">
        <v>5</v>
      </c>
      <c r="C18" t="s">
        <v>130</v>
      </c>
      <c r="D18" t="s">
        <v>28</v>
      </c>
      <c r="E18" t="s">
        <v>215</v>
      </c>
      <c r="F18" s="7" t="s">
        <v>439</v>
      </c>
      <c r="G18" t="s">
        <v>130</v>
      </c>
    </row>
    <row r="19" spans="1:7">
      <c r="A19" t="s">
        <v>48</v>
      </c>
      <c r="B19" t="s">
        <v>5</v>
      </c>
      <c r="C19" t="s">
        <v>131</v>
      </c>
      <c r="D19" t="s">
        <v>28</v>
      </c>
      <c r="E19" t="s">
        <v>216</v>
      </c>
      <c r="F19" s="7" t="s">
        <v>440</v>
      </c>
      <c r="G19" t="s">
        <v>131</v>
      </c>
    </row>
    <row r="20" spans="1:7">
      <c r="A20" t="s">
        <v>49</v>
      </c>
      <c r="B20" t="s">
        <v>5</v>
      </c>
      <c r="C20" t="s">
        <v>132</v>
      </c>
      <c r="D20" t="s">
        <v>28</v>
      </c>
      <c r="E20" t="s">
        <v>217</v>
      </c>
      <c r="F20" s="7" t="s">
        <v>441</v>
      </c>
      <c r="G20" t="s">
        <v>132</v>
      </c>
    </row>
    <row r="21" spans="1:7">
      <c r="A21" t="s">
        <v>50</v>
      </c>
      <c r="B21" t="s">
        <v>5</v>
      </c>
      <c r="C21" t="s">
        <v>133</v>
      </c>
      <c r="D21" t="s">
        <v>28</v>
      </c>
      <c r="E21" t="s">
        <v>218</v>
      </c>
      <c r="F21" s="7" t="s">
        <v>442</v>
      </c>
      <c r="G21" t="s">
        <v>133</v>
      </c>
    </row>
    <row r="22" spans="1:7">
      <c r="A22" t="s">
        <v>51</v>
      </c>
      <c r="B22" t="s">
        <v>5</v>
      </c>
      <c r="C22" t="s">
        <v>134</v>
      </c>
      <c r="D22" t="s">
        <v>197</v>
      </c>
      <c r="E22" t="s">
        <v>219</v>
      </c>
      <c r="F22" s="7" t="s">
        <v>441</v>
      </c>
      <c r="G22" t="s">
        <v>134</v>
      </c>
    </row>
    <row r="23" spans="1:7">
      <c r="A23" t="s">
        <v>52</v>
      </c>
      <c r="B23" t="s">
        <v>6</v>
      </c>
      <c r="C23" t="s">
        <v>135</v>
      </c>
      <c r="D23" t="s">
        <v>28</v>
      </c>
      <c r="E23" t="s">
        <v>220</v>
      </c>
      <c r="F23" s="7" t="s">
        <v>443</v>
      </c>
      <c r="G23" t="s">
        <v>135</v>
      </c>
    </row>
    <row r="24" spans="1:7">
      <c r="A24" t="s">
        <v>53</v>
      </c>
      <c r="B24" t="s">
        <v>6</v>
      </c>
      <c r="C24" t="s">
        <v>136</v>
      </c>
      <c r="D24" t="s">
        <v>28</v>
      </c>
      <c r="E24" t="s">
        <v>220</v>
      </c>
      <c r="F24" s="7" t="s">
        <v>441</v>
      </c>
      <c r="G24" t="s">
        <v>136</v>
      </c>
    </row>
    <row r="25" spans="1:7">
      <c r="A25" t="s">
        <v>54</v>
      </c>
      <c r="B25" t="s">
        <v>6</v>
      </c>
      <c r="C25" t="s">
        <v>137</v>
      </c>
      <c r="D25" t="s">
        <v>28</v>
      </c>
      <c r="E25" t="s">
        <v>220</v>
      </c>
      <c r="F25" s="7" t="s">
        <v>444</v>
      </c>
      <c r="G25" t="s">
        <v>137</v>
      </c>
    </row>
    <row r="26" spans="1:7">
      <c r="A26" t="s">
        <v>55</v>
      </c>
      <c r="B26" t="s">
        <v>6</v>
      </c>
      <c r="C26" t="s">
        <v>138</v>
      </c>
      <c r="D26" t="s">
        <v>28</v>
      </c>
      <c r="E26" t="s">
        <v>220</v>
      </c>
      <c r="F26" s="7" t="s">
        <v>445</v>
      </c>
      <c r="G26" t="s">
        <v>138</v>
      </c>
    </row>
    <row r="27" spans="1:7">
      <c r="A27" t="s">
        <v>56</v>
      </c>
      <c r="B27" t="s">
        <v>6</v>
      </c>
      <c r="C27" t="s">
        <v>139</v>
      </c>
      <c r="D27" t="s">
        <v>28</v>
      </c>
      <c r="E27" t="s">
        <v>220</v>
      </c>
      <c r="F27" s="7" t="s">
        <v>446</v>
      </c>
      <c r="G27" t="s">
        <v>139</v>
      </c>
    </row>
    <row r="28" spans="1:7">
      <c r="A28" t="s">
        <v>57</v>
      </c>
      <c r="B28" t="s">
        <v>6</v>
      </c>
      <c r="C28" t="s">
        <v>140</v>
      </c>
      <c r="D28" t="s">
        <v>28</v>
      </c>
      <c r="E28" t="s">
        <v>220</v>
      </c>
      <c r="F28" s="7" t="s">
        <v>447</v>
      </c>
      <c r="G28" t="s">
        <v>140</v>
      </c>
    </row>
    <row r="29" spans="1:7">
      <c r="A29" t="s">
        <v>58</v>
      </c>
      <c r="B29" t="s">
        <v>6</v>
      </c>
      <c r="C29" t="s">
        <v>141</v>
      </c>
      <c r="D29" t="s">
        <v>28</v>
      </c>
      <c r="E29" t="s">
        <v>220</v>
      </c>
      <c r="F29" s="7" t="s">
        <v>448</v>
      </c>
      <c r="G29" t="s">
        <v>141</v>
      </c>
    </row>
    <row r="30" spans="1:7">
      <c r="A30" t="s">
        <v>59</v>
      </c>
      <c r="B30" t="s">
        <v>6</v>
      </c>
      <c r="C30" t="s">
        <v>142</v>
      </c>
      <c r="D30" t="s">
        <v>28</v>
      </c>
      <c r="E30" t="s">
        <v>220</v>
      </c>
      <c r="F30" s="7" t="s">
        <v>449</v>
      </c>
      <c r="G30" t="s">
        <v>142</v>
      </c>
    </row>
    <row r="31" spans="1:7">
      <c r="A31" t="s">
        <v>60</v>
      </c>
      <c r="B31" t="s">
        <v>6</v>
      </c>
      <c r="C31" t="s">
        <v>143</v>
      </c>
      <c r="D31" t="s">
        <v>28</v>
      </c>
      <c r="E31" t="s">
        <v>220</v>
      </c>
      <c r="F31" s="7" t="s">
        <v>450</v>
      </c>
      <c r="G31" t="s">
        <v>143</v>
      </c>
    </row>
    <row r="32" spans="1:7">
      <c r="A32" t="s">
        <v>61</v>
      </c>
      <c r="B32" t="s">
        <v>6</v>
      </c>
      <c r="C32" t="s">
        <v>144</v>
      </c>
      <c r="D32" t="s">
        <v>28</v>
      </c>
      <c r="E32" t="s">
        <v>220</v>
      </c>
      <c r="F32" s="7" t="s">
        <v>451</v>
      </c>
      <c r="G32" t="s">
        <v>144</v>
      </c>
    </row>
    <row r="33" spans="1:7">
      <c r="A33" t="s">
        <v>62</v>
      </c>
      <c r="B33" t="s">
        <v>6</v>
      </c>
      <c r="C33" t="s">
        <v>145</v>
      </c>
      <c r="D33" t="s">
        <v>28</v>
      </c>
      <c r="E33" t="s">
        <v>220</v>
      </c>
      <c r="F33" s="7" t="s">
        <v>452</v>
      </c>
      <c r="G33" t="s">
        <v>145</v>
      </c>
    </row>
    <row r="34" spans="1:7">
      <c r="A34" t="s">
        <v>63</v>
      </c>
      <c r="B34" t="s">
        <v>6</v>
      </c>
      <c r="C34" t="s">
        <v>146</v>
      </c>
      <c r="D34" t="s">
        <v>28</v>
      </c>
      <c r="E34" t="s">
        <v>220</v>
      </c>
      <c r="F34" s="7" t="s">
        <v>441</v>
      </c>
      <c r="G34" t="s">
        <v>146</v>
      </c>
    </row>
    <row r="35" spans="1:7">
      <c r="A35" t="s">
        <v>64</v>
      </c>
      <c r="B35" t="s">
        <v>6</v>
      </c>
      <c r="C35" t="s">
        <v>147</v>
      </c>
      <c r="D35" t="s">
        <v>28</v>
      </c>
      <c r="E35" t="s">
        <v>220</v>
      </c>
      <c r="F35" s="7" t="s">
        <v>453</v>
      </c>
      <c r="G35" t="s">
        <v>147</v>
      </c>
    </row>
    <row r="36" spans="1:7">
      <c r="A36" t="s">
        <v>65</v>
      </c>
      <c r="B36" t="s">
        <v>6</v>
      </c>
      <c r="C36" t="s">
        <v>148</v>
      </c>
      <c r="D36" t="s">
        <v>28</v>
      </c>
      <c r="E36" t="s">
        <v>220</v>
      </c>
      <c r="F36" s="7" t="s">
        <v>454</v>
      </c>
      <c r="G36" t="s">
        <v>148</v>
      </c>
    </row>
    <row r="37" spans="1:7">
      <c r="A37" t="s">
        <v>66</v>
      </c>
      <c r="B37" t="s">
        <v>6</v>
      </c>
      <c r="C37" t="s">
        <v>149</v>
      </c>
      <c r="D37" t="s">
        <v>28</v>
      </c>
      <c r="E37" t="s">
        <v>220</v>
      </c>
      <c r="F37" s="7" t="s">
        <v>441</v>
      </c>
      <c r="G37" t="s">
        <v>149</v>
      </c>
    </row>
    <row r="38" spans="1:7">
      <c r="A38" t="s">
        <v>67</v>
      </c>
      <c r="B38" t="s">
        <v>6</v>
      </c>
      <c r="C38" t="s">
        <v>150</v>
      </c>
      <c r="D38" t="s">
        <v>28</v>
      </c>
      <c r="E38" t="s">
        <v>220</v>
      </c>
      <c r="F38" s="7" t="s">
        <v>455</v>
      </c>
      <c r="G38" t="s">
        <v>150</v>
      </c>
    </row>
    <row r="39" spans="1:7">
      <c r="A39" t="s">
        <v>68</v>
      </c>
      <c r="B39" t="s">
        <v>6</v>
      </c>
      <c r="C39" t="s">
        <v>151</v>
      </c>
      <c r="D39" t="s">
        <v>28</v>
      </c>
      <c r="E39" t="s">
        <v>220</v>
      </c>
      <c r="F39" s="7" t="s">
        <v>456</v>
      </c>
      <c r="G39" t="s">
        <v>151</v>
      </c>
    </row>
    <row r="40" spans="1:7">
      <c r="A40" t="s">
        <v>69</v>
      </c>
      <c r="B40" t="s">
        <v>6</v>
      </c>
      <c r="C40" t="s">
        <v>152</v>
      </c>
      <c r="D40" t="s">
        <v>28</v>
      </c>
      <c r="E40" t="s">
        <v>220</v>
      </c>
      <c r="F40" s="7" t="s">
        <v>457</v>
      </c>
      <c r="G40" t="s">
        <v>152</v>
      </c>
    </row>
    <row r="41" spans="1:7">
      <c r="A41" t="s">
        <v>70</v>
      </c>
      <c r="B41" t="s">
        <v>6</v>
      </c>
      <c r="C41" t="s">
        <v>153</v>
      </c>
      <c r="D41" t="s">
        <v>28</v>
      </c>
      <c r="E41" t="s">
        <v>220</v>
      </c>
      <c r="F41" s="7" t="s">
        <v>458</v>
      </c>
      <c r="G41" t="s">
        <v>153</v>
      </c>
    </row>
    <row r="42" spans="1:7">
      <c r="A42" t="s">
        <v>71</v>
      </c>
      <c r="B42" t="s">
        <v>6</v>
      </c>
      <c r="C42" t="s">
        <v>154</v>
      </c>
      <c r="D42" t="s">
        <v>28</v>
      </c>
      <c r="E42" t="s">
        <v>220</v>
      </c>
      <c r="F42" s="7" t="s">
        <v>459</v>
      </c>
      <c r="G42" t="s">
        <v>154</v>
      </c>
    </row>
    <row r="43" spans="1:7">
      <c r="A43" t="s">
        <v>72</v>
      </c>
      <c r="B43" t="s">
        <v>6</v>
      </c>
      <c r="C43" t="s">
        <v>155</v>
      </c>
      <c r="D43" t="s">
        <v>28</v>
      </c>
      <c r="E43" t="s">
        <v>220</v>
      </c>
      <c r="F43" s="7" t="s">
        <v>460</v>
      </c>
      <c r="G43" t="s">
        <v>155</v>
      </c>
    </row>
    <row r="44" spans="1:7">
      <c r="A44" t="s">
        <v>73</v>
      </c>
      <c r="B44" t="s">
        <v>6</v>
      </c>
      <c r="C44" t="s">
        <v>156</v>
      </c>
      <c r="D44" t="s">
        <v>28</v>
      </c>
      <c r="E44" t="s">
        <v>220</v>
      </c>
      <c r="F44" s="7" t="s">
        <v>461</v>
      </c>
      <c r="G44" t="s">
        <v>156</v>
      </c>
    </row>
    <row r="45" spans="1:7">
      <c r="A45" t="s">
        <v>74</v>
      </c>
      <c r="B45" t="s">
        <v>6</v>
      </c>
      <c r="C45" t="s">
        <v>157</v>
      </c>
      <c r="D45" t="s">
        <v>28</v>
      </c>
      <c r="E45" t="s">
        <v>220</v>
      </c>
      <c r="F45" s="7" t="s">
        <v>462</v>
      </c>
      <c r="G45" t="s">
        <v>157</v>
      </c>
    </row>
    <row r="46" spans="1:7">
      <c r="A46" t="s">
        <v>75</v>
      </c>
      <c r="B46" t="s">
        <v>6</v>
      </c>
      <c r="C46" t="s">
        <v>158</v>
      </c>
      <c r="D46" t="s">
        <v>28</v>
      </c>
      <c r="E46" t="s">
        <v>220</v>
      </c>
      <c r="F46" s="7" t="s">
        <v>441</v>
      </c>
      <c r="G46" t="s">
        <v>158</v>
      </c>
    </row>
    <row r="47" spans="1:7">
      <c r="A47" t="s">
        <v>76</v>
      </c>
      <c r="B47" t="s">
        <v>6</v>
      </c>
      <c r="C47" t="s">
        <v>159</v>
      </c>
      <c r="D47" t="s">
        <v>28</v>
      </c>
      <c r="E47" t="s">
        <v>220</v>
      </c>
      <c r="F47" s="7" t="s">
        <v>463</v>
      </c>
      <c r="G47" t="s">
        <v>159</v>
      </c>
    </row>
    <row r="48" spans="1:7">
      <c r="A48" t="s">
        <v>77</v>
      </c>
      <c r="B48" t="s">
        <v>6</v>
      </c>
      <c r="C48" t="s">
        <v>160</v>
      </c>
      <c r="D48" t="s">
        <v>28</v>
      </c>
      <c r="E48" t="s">
        <v>220</v>
      </c>
      <c r="F48" s="7" t="s">
        <v>441</v>
      </c>
      <c r="G48" t="s">
        <v>160</v>
      </c>
    </row>
    <row r="49" spans="1:7">
      <c r="A49" t="s">
        <v>78</v>
      </c>
      <c r="B49" t="s">
        <v>6</v>
      </c>
      <c r="C49" t="s">
        <v>161</v>
      </c>
      <c r="D49" t="s">
        <v>28</v>
      </c>
      <c r="E49" t="s">
        <v>220</v>
      </c>
      <c r="F49" s="7" t="s">
        <v>464</v>
      </c>
      <c r="G49" t="s">
        <v>161</v>
      </c>
    </row>
    <row r="50" spans="1:7">
      <c r="A50" t="s">
        <v>79</v>
      </c>
      <c r="B50" t="s">
        <v>6</v>
      </c>
      <c r="C50" t="s">
        <v>162</v>
      </c>
      <c r="D50" t="s">
        <v>28</v>
      </c>
      <c r="E50" t="s">
        <v>220</v>
      </c>
      <c r="F50" s="7" t="s">
        <v>441</v>
      </c>
      <c r="G50" t="s">
        <v>162</v>
      </c>
    </row>
    <row r="51" spans="1:7">
      <c r="A51" t="s">
        <v>80</v>
      </c>
      <c r="B51" t="s">
        <v>6</v>
      </c>
      <c r="C51" t="s">
        <v>163</v>
      </c>
      <c r="D51" t="s">
        <v>28</v>
      </c>
      <c r="E51" t="s">
        <v>220</v>
      </c>
      <c r="F51" s="7" t="s">
        <v>441</v>
      </c>
      <c r="G51" t="s">
        <v>163</v>
      </c>
    </row>
    <row r="52" spans="1:7">
      <c r="A52" t="s">
        <v>81</v>
      </c>
      <c r="B52" t="s">
        <v>6</v>
      </c>
      <c r="C52" t="s">
        <v>164</v>
      </c>
      <c r="D52" t="s">
        <v>28</v>
      </c>
      <c r="E52" t="s">
        <v>220</v>
      </c>
      <c r="F52" s="7" t="s">
        <v>465</v>
      </c>
      <c r="G52" t="s">
        <v>164</v>
      </c>
    </row>
    <row r="53" spans="1:7">
      <c r="A53" t="s">
        <v>82</v>
      </c>
      <c r="B53" t="s">
        <v>6</v>
      </c>
      <c r="C53" t="s">
        <v>165</v>
      </c>
      <c r="D53" t="s">
        <v>28</v>
      </c>
      <c r="E53" t="s">
        <v>220</v>
      </c>
      <c r="F53" s="7" t="s">
        <v>441</v>
      </c>
      <c r="G53" t="s">
        <v>165</v>
      </c>
    </row>
    <row r="54" spans="1:7">
      <c r="A54" t="s">
        <v>83</v>
      </c>
      <c r="B54" t="s">
        <v>6</v>
      </c>
      <c r="C54" t="s">
        <v>166</v>
      </c>
      <c r="D54" t="s">
        <v>28</v>
      </c>
      <c r="E54" t="s">
        <v>220</v>
      </c>
      <c r="F54" s="7" t="s">
        <v>466</v>
      </c>
      <c r="G54" t="s">
        <v>166</v>
      </c>
    </row>
    <row r="55" spans="1:7">
      <c r="A55" t="s">
        <v>84</v>
      </c>
      <c r="B55" t="s">
        <v>6</v>
      </c>
      <c r="C55" t="s">
        <v>167</v>
      </c>
      <c r="D55" t="s">
        <v>28</v>
      </c>
      <c r="E55" t="s">
        <v>220</v>
      </c>
      <c r="F55" s="7" t="s">
        <v>466</v>
      </c>
      <c r="G55" t="s">
        <v>167</v>
      </c>
    </row>
    <row r="56" spans="1:7">
      <c r="A56" t="s">
        <v>85</v>
      </c>
      <c r="B56" t="s">
        <v>6</v>
      </c>
      <c r="C56" t="s">
        <v>168</v>
      </c>
      <c r="D56" t="s">
        <v>28</v>
      </c>
      <c r="E56" t="s">
        <v>220</v>
      </c>
      <c r="F56" s="7" t="s">
        <v>466</v>
      </c>
      <c r="G56" t="s">
        <v>168</v>
      </c>
    </row>
    <row r="57" spans="1:7">
      <c r="A57" t="s">
        <v>86</v>
      </c>
      <c r="B57" t="s">
        <v>7</v>
      </c>
      <c r="C57" t="s">
        <v>169</v>
      </c>
      <c r="D57" t="s">
        <v>28</v>
      </c>
      <c r="E57" t="s">
        <v>221</v>
      </c>
      <c r="F57" s="7" t="s">
        <v>466</v>
      </c>
      <c r="G57" t="s">
        <v>169</v>
      </c>
    </row>
    <row r="58" spans="1:7">
      <c r="A58" t="s">
        <v>87</v>
      </c>
      <c r="B58" t="s">
        <v>7</v>
      </c>
      <c r="C58" t="s">
        <v>170</v>
      </c>
      <c r="D58" t="s">
        <v>28</v>
      </c>
      <c r="E58" t="s">
        <v>222</v>
      </c>
      <c r="F58" s="7" t="s">
        <v>466</v>
      </c>
      <c r="G58" t="s">
        <v>170</v>
      </c>
    </row>
    <row r="59" spans="1:7">
      <c r="A59" t="s">
        <v>88</v>
      </c>
      <c r="B59" t="s">
        <v>7</v>
      </c>
      <c r="C59" t="s">
        <v>171</v>
      </c>
      <c r="D59" t="s">
        <v>28</v>
      </c>
      <c r="E59" t="s">
        <v>223</v>
      </c>
      <c r="F59" s="7" t="s">
        <v>466</v>
      </c>
      <c r="G59" t="s">
        <v>171</v>
      </c>
    </row>
    <row r="60" spans="1:7">
      <c r="A60" t="s">
        <v>89</v>
      </c>
      <c r="B60" t="s">
        <v>7</v>
      </c>
      <c r="C60" t="s">
        <v>172</v>
      </c>
      <c r="D60" t="s">
        <v>28</v>
      </c>
      <c r="E60" t="s">
        <v>224</v>
      </c>
      <c r="F60" s="7" t="s">
        <v>466</v>
      </c>
      <c r="G60" t="s">
        <v>172</v>
      </c>
    </row>
    <row r="61" spans="1:7">
      <c r="A61" t="s">
        <v>90</v>
      </c>
      <c r="B61" t="s">
        <v>7</v>
      </c>
      <c r="C61" t="s">
        <v>173</v>
      </c>
      <c r="D61" t="s">
        <v>28</v>
      </c>
      <c r="E61" t="s">
        <v>225</v>
      </c>
      <c r="F61" s="7" t="s">
        <v>467</v>
      </c>
      <c r="G61" t="s">
        <v>173</v>
      </c>
    </row>
    <row r="62" spans="1:7">
      <c r="A62" t="s">
        <v>91</v>
      </c>
      <c r="B62" t="s">
        <v>7</v>
      </c>
      <c r="C62" t="s">
        <v>174</v>
      </c>
      <c r="D62" t="s">
        <v>28</v>
      </c>
      <c r="E62" t="s">
        <v>226</v>
      </c>
      <c r="F62" s="7" t="s">
        <v>467</v>
      </c>
      <c r="G62" t="s">
        <v>174</v>
      </c>
    </row>
    <row r="63" spans="1:7">
      <c r="A63" t="s">
        <v>92</v>
      </c>
      <c r="B63" t="s">
        <v>7</v>
      </c>
      <c r="C63" t="s">
        <v>175</v>
      </c>
      <c r="D63" t="s">
        <v>28</v>
      </c>
      <c r="E63" t="s">
        <v>227</v>
      </c>
      <c r="F63" s="7" t="s">
        <v>467</v>
      </c>
      <c r="G63" t="s">
        <v>175</v>
      </c>
    </row>
    <row r="64" spans="1:7">
      <c r="A64" t="s">
        <v>93</v>
      </c>
      <c r="B64" t="s">
        <v>8</v>
      </c>
      <c r="C64" t="s">
        <v>176</v>
      </c>
      <c r="D64" t="s">
        <v>28</v>
      </c>
      <c r="E64" t="s">
        <v>228</v>
      </c>
      <c r="F64" s="7" t="s">
        <v>467</v>
      </c>
      <c r="G64" t="s">
        <v>176</v>
      </c>
    </row>
    <row r="65" spans="1:7">
      <c r="A65" t="s">
        <v>94</v>
      </c>
      <c r="B65" t="s">
        <v>8</v>
      </c>
      <c r="C65" t="s">
        <v>177</v>
      </c>
      <c r="D65" t="s">
        <v>28</v>
      </c>
      <c r="E65" t="s">
        <v>229</v>
      </c>
      <c r="F65" s="7" t="s">
        <v>467</v>
      </c>
      <c r="G65" t="s">
        <v>177</v>
      </c>
    </row>
    <row r="66" spans="1:7">
      <c r="A66" t="s">
        <v>95</v>
      </c>
      <c r="B66" t="s">
        <v>8</v>
      </c>
      <c r="C66" t="s">
        <v>178</v>
      </c>
      <c r="D66" t="s">
        <v>28</v>
      </c>
      <c r="E66" t="s">
        <v>230</v>
      </c>
      <c r="F66" s="7" t="s">
        <v>467</v>
      </c>
      <c r="G66" t="s">
        <v>178</v>
      </c>
    </row>
    <row r="67" spans="1:7">
      <c r="A67" t="s">
        <v>96</v>
      </c>
      <c r="B67" t="s">
        <v>8</v>
      </c>
      <c r="C67" t="s">
        <v>179</v>
      </c>
      <c r="D67" t="s">
        <v>28</v>
      </c>
      <c r="E67" t="s">
        <v>231</v>
      </c>
      <c r="F67" s="7" t="s">
        <v>467</v>
      </c>
      <c r="G67" t="s">
        <v>179</v>
      </c>
    </row>
    <row r="68" spans="1:7">
      <c r="A68" t="s">
        <v>97</v>
      </c>
      <c r="B68" t="s">
        <v>8</v>
      </c>
      <c r="C68" t="s">
        <v>180</v>
      </c>
      <c r="D68" t="s">
        <v>28</v>
      </c>
      <c r="E68" t="s">
        <v>232</v>
      </c>
      <c r="F68" s="7" t="s">
        <v>467</v>
      </c>
      <c r="G68" t="s">
        <v>180</v>
      </c>
    </row>
    <row r="69" spans="1:7">
      <c r="A69" t="s">
        <v>98</v>
      </c>
      <c r="B69" t="s">
        <v>8</v>
      </c>
      <c r="C69" t="s">
        <v>181</v>
      </c>
      <c r="D69" t="s">
        <v>28</v>
      </c>
      <c r="E69" t="s">
        <v>233</v>
      </c>
      <c r="F69" s="7" t="s">
        <v>467</v>
      </c>
      <c r="G69" t="s">
        <v>181</v>
      </c>
    </row>
    <row r="70" spans="1:7">
      <c r="A70" t="s">
        <v>99</v>
      </c>
      <c r="B70" t="s">
        <v>8</v>
      </c>
      <c r="C70" t="s">
        <v>182</v>
      </c>
      <c r="D70" t="s">
        <v>28</v>
      </c>
      <c r="E70" t="s">
        <v>234</v>
      </c>
      <c r="F70" s="7" t="s">
        <v>467</v>
      </c>
      <c r="G70" t="s">
        <v>182</v>
      </c>
    </row>
    <row r="71" spans="1:7">
      <c r="A71" t="s">
        <v>100</v>
      </c>
      <c r="B71" t="s">
        <v>8</v>
      </c>
      <c r="C71" t="s">
        <v>183</v>
      </c>
      <c r="D71" t="s">
        <v>28</v>
      </c>
      <c r="E71" t="s">
        <v>235</v>
      </c>
      <c r="F71" s="7" t="s">
        <v>467</v>
      </c>
      <c r="G71" t="s">
        <v>183</v>
      </c>
    </row>
    <row r="72" spans="1:7">
      <c r="A72" t="s">
        <v>101</v>
      </c>
      <c r="B72" t="s">
        <v>8</v>
      </c>
      <c r="C72" t="s">
        <v>184</v>
      </c>
      <c r="D72" t="s">
        <v>28</v>
      </c>
      <c r="E72" t="s">
        <v>236</v>
      </c>
      <c r="F72" s="7" t="s">
        <v>467</v>
      </c>
      <c r="G72" t="s">
        <v>184</v>
      </c>
    </row>
    <row r="73" spans="1:7">
      <c r="A73" t="s">
        <v>102</v>
      </c>
      <c r="B73" t="s">
        <v>8</v>
      </c>
      <c r="C73" t="s">
        <v>185</v>
      </c>
      <c r="D73" t="s">
        <v>197</v>
      </c>
      <c r="E73" t="s">
        <v>237</v>
      </c>
      <c r="F73" s="7" t="s">
        <v>467</v>
      </c>
      <c r="G73" t="s">
        <v>185</v>
      </c>
    </row>
    <row r="74" spans="1:7">
      <c r="A74" t="s">
        <v>103</v>
      </c>
      <c r="B74" t="s">
        <v>9</v>
      </c>
      <c r="C74" t="s">
        <v>186</v>
      </c>
      <c r="D74" t="s">
        <v>28</v>
      </c>
      <c r="E74" t="s">
        <v>238</v>
      </c>
      <c r="F74" s="7" t="s">
        <v>467</v>
      </c>
      <c r="G74" t="s">
        <v>186</v>
      </c>
    </row>
    <row r="75" spans="1:7">
      <c r="A75" t="s">
        <v>104</v>
      </c>
      <c r="B75" t="s">
        <v>10</v>
      </c>
      <c r="C75" t="s">
        <v>187</v>
      </c>
      <c r="D75" t="s">
        <v>28</v>
      </c>
      <c r="E75" t="s">
        <v>239</v>
      </c>
      <c r="F75" s="7" t="s">
        <v>467</v>
      </c>
      <c r="G75" t="s">
        <v>187</v>
      </c>
    </row>
    <row r="76" spans="1:7">
      <c r="A76" t="s">
        <v>105</v>
      </c>
      <c r="B76" t="s">
        <v>11</v>
      </c>
      <c r="C76" t="s">
        <v>188</v>
      </c>
      <c r="D76" t="s">
        <v>28</v>
      </c>
      <c r="E76" t="s">
        <v>240</v>
      </c>
      <c r="F76" s="7" t="s">
        <v>467</v>
      </c>
      <c r="G76" t="s">
        <v>188</v>
      </c>
    </row>
    <row r="77" spans="1:7">
      <c r="A77" t="s">
        <v>106</v>
      </c>
      <c r="B77" t="s">
        <v>11</v>
      </c>
      <c r="C77" t="s">
        <v>189</v>
      </c>
      <c r="D77" t="s">
        <v>28</v>
      </c>
      <c r="E77" t="s">
        <v>241</v>
      </c>
      <c r="F77" s="7" t="s">
        <v>467</v>
      </c>
      <c r="G77" t="s">
        <v>189</v>
      </c>
    </row>
    <row r="78" spans="1:7">
      <c r="A78" t="s">
        <v>107</v>
      </c>
      <c r="B78" t="s">
        <v>11</v>
      </c>
      <c r="C78" t="s">
        <v>190</v>
      </c>
      <c r="D78" t="s">
        <v>28</v>
      </c>
      <c r="E78" t="s">
        <v>242</v>
      </c>
      <c r="F78" s="7" t="s">
        <v>467</v>
      </c>
      <c r="G78" t="s">
        <v>190</v>
      </c>
    </row>
    <row r="79" spans="1:7">
      <c r="A79" t="s">
        <v>108</v>
      </c>
      <c r="B79" t="s">
        <v>11</v>
      </c>
      <c r="C79" t="s">
        <v>191</v>
      </c>
      <c r="D79" t="s">
        <v>28</v>
      </c>
      <c r="E79" t="s">
        <v>243</v>
      </c>
      <c r="F79" s="7" t="s">
        <v>467</v>
      </c>
      <c r="G79" t="s">
        <v>191</v>
      </c>
    </row>
    <row r="80" spans="1:7">
      <c r="A80" t="s">
        <v>109</v>
      </c>
      <c r="B80" t="s">
        <v>11</v>
      </c>
      <c r="C80" t="s">
        <v>192</v>
      </c>
      <c r="D80" t="s">
        <v>28</v>
      </c>
      <c r="E80" t="s">
        <v>244</v>
      </c>
      <c r="F80" s="7" t="s">
        <v>467</v>
      </c>
      <c r="G80" t="s">
        <v>192</v>
      </c>
    </row>
    <row r="81" spans="1:7">
      <c r="A81" t="s">
        <v>110</v>
      </c>
      <c r="B81" t="s">
        <v>11</v>
      </c>
      <c r="C81" t="s">
        <v>193</v>
      </c>
      <c r="D81" t="s">
        <v>28</v>
      </c>
      <c r="E81" t="s">
        <v>245</v>
      </c>
      <c r="F81" s="7" t="s">
        <v>467</v>
      </c>
      <c r="G81" t="s">
        <v>193</v>
      </c>
    </row>
    <row r="82" spans="1:7">
      <c r="A82" t="s">
        <v>111</v>
      </c>
      <c r="B82" t="s">
        <v>11</v>
      </c>
      <c r="C82" t="s">
        <v>194</v>
      </c>
      <c r="D82" t="s">
        <v>28</v>
      </c>
      <c r="E82" t="s">
        <v>246</v>
      </c>
      <c r="F82" s="7" t="s">
        <v>467</v>
      </c>
      <c r="G82" t="s">
        <v>194</v>
      </c>
    </row>
    <row r="83" spans="1:7">
      <c r="A83" t="s">
        <v>112</v>
      </c>
      <c r="B83" t="s">
        <v>11</v>
      </c>
      <c r="C83" t="s">
        <v>195</v>
      </c>
      <c r="D83" t="s">
        <v>28</v>
      </c>
      <c r="E83" t="s">
        <v>247</v>
      </c>
      <c r="F83" s="7" t="s">
        <v>467</v>
      </c>
      <c r="G83" t="s">
        <v>195</v>
      </c>
    </row>
    <row r="84" spans="1:7">
      <c r="A84" t="s">
        <v>113</v>
      </c>
      <c r="B84" t="s">
        <v>11</v>
      </c>
      <c r="C84" t="s">
        <v>196</v>
      </c>
      <c r="D84" t="s">
        <v>28</v>
      </c>
      <c r="E84" t="s">
        <v>248</v>
      </c>
      <c r="F84" s="7" t="s">
        <v>467</v>
      </c>
      <c r="G84" t="s">
        <v>196</v>
      </c>
    </row>
  </sheetData>
  <hyperlinks>
    <hyperlink ref="F2" r:id="rId1" xr:uid="{FBBCB1C7-0AB6-49F5-A905-2CD8F7A84920}"/>
    <hyperlink ref="F3" r:id="rId2" xr:uid="{88CA03A8-C945-45BD-808C-86534BAC98A5}"/>
    <hyperlink ref="F4" r:id="rId3" xr:uid="{83D8B1F4-257A-4CB7-BE9F-F68ED6568382}"/>
    <hyperlink ref="F5" r:id="rId4" xr:uid="{5FBEC1AA-3BDC-450F-9711-CF06711B3801}"/>
    <hyperlink ref="F6" r:id="rId5" xr:uid="{2F9DCA48-42B3-483D-ADC4-55AA7CEC7FBD}"/>
    <hyperlink ref="F7" r:id="rId6" xr:uid="{07BD1A78-F83B-4ED9-8AC1-22C4006FC285}"/>
    <hyperlink ref="F8" r:id="rId7" xr:uid="{B56DC9D8-3D47-4FD8-8B04-BF50DE1AA4F1}"/>
    <hyperlink ref="F9" r:id="rId8" xr:uid="{17262207-84A9-4AF8-9382-780FF35B6C09}"/>
    <hyperlink ref="F10" r:id="rId9" xr:uid="{2AB25550-AE77-432D-B0CB-33053ADC124F}"/>
    <hyperlink ref="F11" r:id="rId10" xr:uid="{8B8992EC-90C6-486B-A161-DDB7B782F58C}"/>
    <hyperlink ref="F12" r:id="rId11" xr:uid="{1BC7A50D-6780-4B24-92A2-E7C260AAC135}"/>
    <hyperlink ref="F13" r:id="rId12" xr:uid="{ABC2C5CB-7676-4E37-82BC-2DF75C6415E4}"/>
    <hyperlink ref="F14" r:id="rId13" xr:uid="{4F18B28E-4B79-4781-8EAE-D4FE8FF42DB4}"/>
    <hyperlink ref="F15" r:id="rId14" xr:uid="{23B41D11-8626-4E43-8556-D2966503EAFF}"/>
    <hyperlink ref="F16" r:id="rId15" xr:uid="{F98AFC2F-DCC6-45C4-A7EA-CF69292F440A}"/>
    <hyperlink ref="F17" r:id="rId16" xr:uid="{FD317821-8B4D-4C51-BB99-6A5DFFB0CC0E}"/>
    <hyperlink ref="F18" r:id="rId17" xr:uid="{12B85099-16B7-4915-A479-79ADB6465771}"/>
    <hyperlink ref="F20" r:id="rId18" xr:uid="{77E15A7E-163F-4C59-8AC0-35A828C174B3}"/>
    <hyperlink ref="F22" r:id="rId19" xr:uid="{D8209B09-DD65-4AD5-92E1-C9BF6A16E3CC}"/>
    <hyperlink ref="F24" r:id="rId20" xr:uid="{DF5F51A8-65D1-4E95-973A-39EF574224C8}"/>
    <hyperlink ref="F34" r:id="rId21" xr:uid="{6D3D06FC-C1AF-4AE3-BF4D-6BEAD8035CAF}"/>
    <hyperlink ref="F37" r:id="rId22" xr:uid="{3A3A3EFB-5F9D-431B-B2EE-E0620E2DDCD7}"/>
    <hyperlink ref="F46" r:id="rId23" xr:uid="{EDE0C18D-55FD-4EAA-8EF5-C69028D9970E}"/>
    <hyperlink ref="F48" r:id="rId24" xr:uid="{A728ED62-1708-4041-AAE8-CD4DB3AE4DFC}"/>
    <hyperlink ref="F50" r:id="rId25" xr:uid="{538D3AD2-CF78-4179-B85F-EF139DCA5D77}"/>
    <hyperlink ref="F51" r:id="rId26" xr:uid="{72884D4D-AFB7-4C5B-B01D-91C6A50A7917}"/>
    <hyperlink ref="F53" r:id="rId27" xr:uid="{573CF60D-77DD-487A-9E69-0B32F6E7211D}"/>
    <hyperlink ref="F54" r:id="rId28" xr:uid="{45B0E1A9-E904-4F08-9E04-4F37DABF334A}"/>
    <hyperlink ref="F55" r:id="rId29" xr:uid="{A460C47F-2E44-46AD-8C08-814EF0617CEA}"/>
    <hyperlink ref="F56" r:id="rId30" xr:uid="{E53243F1-31E3-41C3-BED5-CB9713F90345}"/>
    <hyperlink ref="F57" r:id="rId31" xr:uid="{6D1E8C41-62F9-4FAD-BD42-8D99B02C6528}"/>
    <hyperlink ref="F58" r:id="rId32" xr:uid="{EA3969B3-5345-4EA3-96FD-8860942CB6B1}"/>
    <hyperlink ref="F59" r:id="rId33" xr:uid="{397EBD95-5E21-469C-B501-EA0FD03118E9}"/>
    <hyperlink ref="F60" r:id="rId34" xr:uid="{74274CDE-003C-4D53-BB91-4B8E21EF842C}"/>
    <hyperlink ref="F61" r:id="rId35" xr:uid="{B95E1740-E785-460E-AFC9-C73FD4FFA559}"/>
    <hyperlink ref="F62" r:id="rId36" xr:uid="{61EEC675-A53D-4DCF-900A-2DF78B0E4228}"/>
    <hyperlink ref="F63" r:id="rId37" xr:uid="{2B24B33D-6EC8-43BF-A604-0971DA6CA23C}"/>
    <hyperlink ref="F64" r:id="rId38" xr:uid="{B35361A8-B585-4315-9471-9FC614F42067}"/>
    <hyperlink ref="F65" r:id="rId39" xr:uid="{E339426E-C5B1-49C2-A59F-63E51A953BFA}"/>
    <hyperlink ref="F66" r:id="rId40" xr:uid="{2C69685B-EB25-4A26-9BEE-1BDFE818E727}"/>
    <hyperlink ref="F67" r:id="rId41" xr:uid="{FD3D56A4-4AA8-4540-9714-4E47243176BE}"/>
    <hyperlink ref="F68:F84" r:id="rId42" display="https://www.wikidata.org/wiki/Q929833;https://www.wikidata.org/wiki/Q133805;https://www.wikidata.org/wiki/Q4691924;https://www.wikidata.org/wiki/Q4691924" xr:uid="{3B7934B4-9B65-44C3-9ECD-96D11147BC5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4"/>
  <sheetViews>
    <sheetView topLeftCell="C61" workbookViewId="0">
      <selection activeCell="I73" sqref="I73"/>
    </sheetView>
  </sheetViews>
  <sheetFormatPr baseColWidth="10" defaultColWidth="9.140625" defaultRowHeight="15"/>
  <cols>
    <col min="2" max="2" width="114.140625" bestFit="1" customWidth="1"/>
    <col min="4" max="4" width="51.85546875" bestFit="1" customWidth="1"/>
    <col min="5" max="5" width="61" bestFit="1" customWidth="1"/>
  </cols>
  <sheetData>
    <row r="1" spans="1:7">
      <c r="A1" s="1" t="s">
        <v>249</v>
      </c>
      <c r="B1" s="1" t="s">
        <v>1</v>
      </c>
      <c r="C1" s="1" t="s">
        <v>3</v>
      </c>
      <c r="D1" s="1" t="s">
        <v>250</v>
      </c>
      <c r="E1" s="1" t="s">
        <v>251</v>
      </c>
      <c r="F1" s="1" t="s">
        <v>252</v>
      </c>
      <c r="G1" s="1" t="s">
        <v>253</v>
      </c>
    </row>
    <row r="2" spans="1:7">
      <c r="A2" t="s">
        <v>31</v>
      </c>
      <c r="B2" t="s">
        <v>254</v>
      </c>
      <c r="C2" t="s">
        <v>28</v>
      </c>
      <c r="D2" s="2" t="s">
        <v>337</v>
      </c>
      <c r="E2" s="2" t="s">
        <v>338</v>
      </c>
      <c r="F2" t="s">
        <v>421</v>
      </c>
      <c r="G2" s="3">
        <f>29.87*1000000</f>
        <v>29870000</v>
      </c>
    </row>
    <row r="3" spans="1:7">
      <c r="A3" t="s">
        <v>32</v>
      </c>
      <c r="B3" t="s">
        <v>255</v>
      </c>
      <c r="C3" t="s">
        <v>28</v>
      </c>
      <c r="D3" s="2" t="s">
        <v>337</v>
      </c>
      <c r="E3" s="2" t="s">
        <v>339</v>
      </c>
      <c r="F3" t="s">
        <v>421</v>
      </c>
      <c r="G3" s="3">
        <f>28.31*1000000</f>
        <v>28310000</v>
      </c>
    </row>
    <row r="4" spans="1:7">
      <c r="A4" t="s">
        <v>33</v>
      </c>
      <c r="B4" t="s">
        <v>256</v>
      </c>
      <c r="C4" t="s">
        <v>28</v>
      </c>
      <c r="D4" s="2" t="s">
        <v>337</v>
      </c>
      <c r="E4" s="2" t="s">
        <v>340</v>
      </c>
      <c r="F4" t="s">
        <v>421</v>
      </c>
      <c r="G4" s="3">
        <f>26.75*1000000</f>
        <v>26750000</v>
      </c>
    </row>
    <row r="5" spans="1:7">
      <c r="A5" t="s">
        <v>34</v>
      </c>
      <c r="B5" t="s">
        <v>257</v>
      </c>
      <c r="C5" t="s">
        <v>28</v>
      </c>
      <c r="D5" s="2" t="s">
        <v>337</v>
      </c>
      <c r="E5" s="2" t="s">
        <v>341</v>
      </c>
      <c r="F5" t="s">
        <v>421</v>
      </c>
      <c r="G5" s="3">
        <f>28.33*1000000</f>
        <v>28330000</v>
      </c>
    </row>
    <row r="6" spans="1:7">
      <c r="A6" t="s">
        <v>35</v>
      </c>
      <c r="B6" t="s">
        <v>258</v>
      </c>
      <c r="C6" t="s">
        <v>28</v>
      </c>
      <c r="D6" s="2" t="s">
        <v>337</v>
      </c>
      <c r="E6" s="2" t="s">
        <v>342</v>
      </c>
      <c r="F6" t="s">
        <v>421</v>
      </c>
      <c r="G6" s="3">
        <f>27.6*1000000</f>
        <v>27600000</v>
      </c>
    </row>
    <row r="7" spans="1:7">
      <c r="A7" t="s">
        <v>36</v>
      </c>
      <c r="B7" t="s">
        <v>259</v>
      </c>
      <c r="C7" t="s">
        <v>28</v>
      </c>
      <c r="D7" s="2" t="s">
        <v>337</v>
      </c>
      <c r="E7" s="2" t="s">
        <v>343</v>
      </c>
      <c r="F7" t="s">
        <v>421</v>
      </c>
      <c r="G7" s="3">
        <f>27*1000000</f>
        <v>27000000</v>
      </c>
    </row>
    <row r="8" spans="1:7">
      <c r="A8" t="s">
        <v>37</v>
      </c>
      <c r="B8" t="s">
        <v>260</v>
      </c>
      <c r="C8" t="s">
        <v>28</v>
      </c>
      <c r="D8" s="2" t="s">
        <v>337</v>
      </c>
      <c r="E8" s="2" t="s">
        <v>344</v>
      </c>
      <c r="F8" t="s">
        <v>421</v>
      </c>
      <c r="G8" s="3">
        <f>25.13*1000000</f>
        <v>25130000</v>
      </c>
    </row>
    <row r="9" spans="1:7">
      <c r="A9" t="s">
        <v>38</v>
      </c>
      <c r="B9" t="s">
        <v>261</v>
      </c>
      <c r="C9" t="s">
        <v>28</v>
      </c>
      <c r="D9" s="2" t="s">
        <v>337</v>
      </c>
      <c r="E9" s="2" t="s">
        <v>345</v>
      </c>
      <c r="F9" t="s">
        <v>421</v>
      </c>
      <c r="G9" s="3">
        <f>28.78*1000000</f>
        <v>28780000</v>
      </c>
    </row>
    <row r="10" spans="1:7">
      <c r="A10" t="s">
        <v>39</v>
      </c>
      <c r="B10" t="s">
        <v>262</v>
      </c>
      <c r="C10" t="s">
        <v>28</v>
      </c>
      <c r="D10" s="2" t="s">
        <v>337</v>
      </c>
      <c r="E10" s="2" t="s">
        <v>346</v>
      </c>
      <c r="F10" t="s">
        <v>421</v>
      </c>
      <c r="G10" s="3">
        <f>23.81*1000000</f>
        <v>23810000</v>
      </c>
    </row>
    <row r="11" spans="1:7">
      <c r="A11" t="s">
        <v>40</v>
      </c>
      <c r="B11" t="s">
        <v>263</v>
      </c>
      <c r="C11" t="s">
        <v>197</v>
      </c>
      <c r="D11" s="2" t="s">
        <v>337</v>
      </c>
      <c r="E11" s="2" t="s">
        <v>347</v>
      </c>
      <c r="F11" t="s">
        <v>421</v>
      </c>
      <c r="G11" s="3">
        <f>15.61*1000000</f>
        <v>15610000</v>
      </c>
    </row>
    <row r="12" spans="1:7">
      <c r="A12" t="s">
        <v>41</v>
      </c>
      <c r="B12" t="s">
        <v>264</v>
      </c>
      <c r="C12" t="s">
        <v>198</v>
      </c>
      <c r="D12" s="2" t="s">
        <v>337</v>
      </c>
      <c r="E12" s="2" t="s">
        <v>348</v>
      </c>
      <c r="F12" t="s">
        <v>421</v>
      </c>
      <c r="G12" s="4">
        <f>33.97*125000</f>
        <v>4246250</v>
      </c>
    </row>
    <row r="13" spans="1:7">
      <c r="A13" t="s">
        <v>42</v>
      </c>
      <c r="B13" t="s">
        <v>265</v>
      </c>
      <c r="C13" t="s">
        <v>28</v>
      </c>
      <c r="D13" s="2" t="s">
        <v>337</v>
      </c>
      <c r="E13" s="2" t="s">
        <v>349</v>
      </c>
      <c r="F13" t="s">
        <v>421</v>
      </c>
      <c r="G13" s="4">
        <f>29.79*125000</f>
        <v>3723750</v>
      </c>
    </row>
    <row r="14" spans="1:7">
      <c r="A14" t="s">
        <v>43</v>
      </c>
      <c r="B14" t="s">
        <v>266</v>
      </c>
      <c r="C14" t="s">
        <v>28</v>
      </c>
      <c r="D14" s="2" t="s">
        <v>337</v>
      </c>
      <c r="E14" s="2" t="s">
        <v>350</v>
      </c>
      <c r="F14" t="s">
        <v>421</v>
      </c>
      <c r="G14" s="4">
        <f>29.74*125000</f>
        <v>3717500</v>
      </c>
    </row>
    <row r="15" spans="1:7">
      <c r="A15" t="s">
        <v>44</v>
      </c>
      <c r="B15" t="s">
        <v>267</v>
      </c>
      <c r="C15" t="s">
        <v>28</v>
      </c>
      <c r="D15" s="2" t="s">
        <v>337</v>
      </c>
      <c r="E15" s="2" t="s">
        <v>351</v>
      </c>
      <c r="F15" t="s">
        <v>421</v>
      </c>
      <c r="G15" s="4">
        <f>29.82*125000</f>
        <v>3727500</v>
      </c>
    </row>
    <row r="16" spans="1:7">
      <c r="A16" t="s">
        <v>45</v>
      </c>
      <c r="B16" t="s">
        <v>268</v>
      </c>
      <c r="C16" t="s">
        <v>28</v>
      </c>
      <c r="D16" s="2" t="s">
        <v>337</v>
      </c>
      <c r="E16" s="2" t="s">
        <v>352</v>
      </c>
      <c r="F16" t="s">
        <v>421</v>
      </c>
      <c r="G16" s="4">
        <f>29.9*125000</f>
        <v>3737500</v>
      </c>
    </row>
    <row r="17" spans="1:7">
      <c r="A17" t="s">
        <v>46</v>
      </c>
      <c r="B17" t="s">
        <v>269</v>
      </c>
      <c r="C17" t="s">
        <v>28</v>
      </c>
      <c r="D17" s="2" t="s">
        <v>337</v>
      </c>
      <c r="E17" s="2" t="s">
        <v>353</v>
      </c>
      <c r="F17" t="s">
        <v>421</v>
      </c>
      <c r="G17" s="4">
        <f>29.83*125000</f>
        <v>3728750</v>
      </c>
    </row>
    <row r="18" spans="1:7">
      <c r="A18" t="s">
        <v>47</v>
      </c>
      <c r="B18" t="s">
        <v>270</v>
      </c>
      <c r="C18" t="s">
        <v>28</v>
      </c>
      <c r="D18" s="2" t="s">
        <v>337</v>
      </c>
      <c r="E18" s="2" t="s">
        <v>354</v>
      </c>
      <c r="F18" t="s">
        <v>421</v>
      </c>
      <c r="G18" s="4">
        <f>29.84*125000</f>
        <v>3730000</v>
      </c>
    </row>
    <row r="19" spans="1:7">
      <c r="A19" t="s">
        <v>48</v>
      </c>
      <c r="B19" t="s">
        <v>271</v>
      </c>
      <c r="C19" t="s">
        <v>28</v>
      </c>
      <c r="D19" s="2" t="s">
        <v>337</v>
      </c>
      <c r="E19" s="2" t="s">
        <v>355</v>
      </c>
      <c r="F19" t="s">
        <v>421</v>
      </c>
      <c r="G19" s="3">
        <f>140.39*125</f>
        <v>17548.75</v>
      </c>
    </row>
    <row r="20" spans="1:7">
      <c r="A20" t="s">
        <v>49</v>
      </c>
      <c r="B20" t="s">
        <v>272</v>
      </c>
      <c r="C20" t="s">
        <v>28</v>
      </c>
      <c r="D20" s="2" t="s">
        <v>337</v>
      </c>
      <c r="E20" s="2" t="s">
        <v>356</v>
      </c>
      <c r="F20" t="s">
        <v>421</v>
      </c>
      <c r="G20" s="3">
        <f>3.19*125000</f>
        <v>398750</v>
      </c>
    </row>
    <row r="21" spans="1:7">
      <c r="A21" t="s">
        <v>50</v>
      </c>
      <c r="B21" t="s">
        <v>273</v>
      </c>
      <c r="C21" t="s">
        <v>28</v>
      </c>
      <c r="D21" s="2" t="s">
        <v>337</v>
      </c>
      <c r="E21" s="2" t="s">
        <v>357</v>
      </c>
      <c r="F21" t="s">
        <v>421</v>
      </c>
      <c r="G21" s="3">
        <f>155.03*125</f>
        <v>19378.75</v>
      </c>
    </row>
    <row r="22" spans="1:7">
      <c r="A22" t="s">
        <v>51</v>
      </c>
      <c r="B22" t="s">
        <v>274</v>
      </c>
      <c r="C22" t="s">
        <v>197</v>
      </c>
      <c r="D22" s="2" t="s">
        <v>337</v>
      </c>
      <c r="E22" s="2" t="s">
        <v>358</v>
      </c>
      <c r="F22" t="s">
        <v>421</v>
      </c>
      <c r="G22" s="3">
        <f>183.7*125</f>
        <v>22962.5</v>
      </c>
    </row>
    <row r="23" spans="1:7">
      <c r="A23" t="s">
        <v>52</v>
      </c>
      <c r="B23" t="s">
        <v>275</v>
      </c>
      <c r="C23" t="s">
        <v>28</v>
      </c>
      <c r="D23" s="2" t="s">
        <v>337</v>
      </c>
      <c r="E23" s="2" t="s">
        <v>359</v>
      </c>
      <c r="F23" t="s">
        <v>421</v>
      </c>
      <c r="G23" s="3">
        <f>653.47*125</f>
        <v>81683.75</v>
      </c>
    </row>
    <row r="24" spans="1:7">
      <c r="A24" t="s">
        <v>53</v>
      </c>
      <c r="B24" t="s">
        <v>276</v>
      </c>
      <c r="C24" t="s">
        <v>28</v>
      </c>
      <c r="D24" s="2" t="s">
        <v>337</v>
      </c>
      <c r="E24" s="2" t="s">
        <v>360</v>
      </c>
      <c r="F24" t="s">
        <v>421</v>
      </c>
      <c r="G24" s="3">
        <f>154.68*125</f>
        <v>19335</v>
      </c>
    </row>
    <row r="25" spans="1:7">
      <c r="A25" t="s">
        <v>54</v>
      </c>
      <c r="B25" t="s">
        <v>277</v>
      </c>
      <c r="C25" t="s">
        <v>28</v>
      </c>
      <c r="D25" s="2" t="s">
        <v>337</v>
      </c>
      <c r="E25" s="2" t="s">
        <v>361</v>
      </c>
      <c r="F25" t="s">
        <v>421</v>
      </c>
      <c r="G25" s="3">
        <f>10.06*125000</f>
        <v>1257500</v>
      </c>
    </row>
    <row r="26" spans="1:7">
      <c r="A26" t="s">
        <v>55</v>
      </c>
      <c r="B26" t="s">
        <v>278</v>
      </c>
      <c r="C26" t="s">
        <v>28</v>
      </c>
      <c r="D26" s="2" t="s">
        <v>337</v>
      </c>
      <c r="E26" s="2" t="s">
        <v>362</v>
      </c>
      <c r="F26" t="s">
        <v>421</v>
      </c>
      <c r="G26" s="3">
        <f>2.82*125000</f>
        <v>352500</v>
      </c>
    </row>
    <row r="27" spans="1:7">
      <c r="A27" t="s">
        <v>56</v>
      </c>
      <c r="B27" t="s">
        <v>279</v>
      </c>
      <c r="C27" t="s">
        <v>28</v>
      </c>
      <c r="D27" s="2" t="s">
        <v>337</v>
      </c>
      <c r="E27" s="2" t="s">
        <v>363</v>
      </c>
      <c r="F27" t="s">
        <v>421</v>
      </c>
      <c r="G27" s="3">
        <f>123.23*125</f>
        <v>15403.75</v>
      </c>
    </row>
    <row r="28" spans="1:7">
      <c r="A28" t="s">
        <v>57</v>
      </c>
      <c r="B28" t="s">
        <v>280</v>
      </c>
      <c r="C28" t="s">
        <v>28</v>
      </c>
      <c r="D28" s="2" t="s">
        <v>337</v>
      </c>
      <c r="E28" s="2" t="s">
        <v>364</v>
      </c>
      <c r="F28" t="s">
        <v>421</v>
      </c>
      <c r="G28" s="3">
        <f>107.76*125</f>
        <v>13470</v>
      </c>
    </row>
    <row r="29" spans="1:7">
      <c r="A29" t="s">
        <v>58</v>
      </c>
      <c r="B29" t="s">
        <v>281</v>
      </c>
      <c r="C29" t="s">
        <v>28</v>
      </c>
      <c r="D29" s="2" t="s">
        <v>337</v>
      </c>
      <c r="E29" s="2" t="s">
        <v>365</v>
      </c>
      <c r="F29" t="s">
        <v>421</v>
      </c>
      <c r="G29" s="3">
        <f>163.9*125</f>
        <v>20487.5</v>
      </c>
    </row>
    <row r="30" spans="1:7">
      <c r="A30" t="s">
        <v>59</v>
      </c>
      <c r="B30" t="s">
        <v>282</v>
      </c>
      <c r="C30" t="s">
        <v>28</v>
      </c>
      <c r="D30" s="2" t="s">
        <v>337</v>
      </c>
      <c r="E30" s="2" t="s">
        <v>366</v>
      </c>
      <c r="F30" t="s">
        <v>421</v>
      </c>
      <c r="G30" s="3">
        <f>132.62*125</f>
        <v>16577.5</v>
      </c>
    </row>
    <row r="31" spans="1:7">
      <c r="A31" t="s">
        <v>60</v>
      </c>
      <c r="B31" t="s">
        <v>283</v>
      </c>
      <c r="C31" t="s">
        <v>28</v>
      </c>
      <c r="D31" s="2" t="s">
        <v>337</v>
      </c>
      <c r="E31" s="2" t="s">
        <v>367</v>
      </c>
      <c r="F31" t="s">
        <v>421</v>
      </c>
      <c r="G31" s="3">
        <f>34.76*125</f>
        <v>4345</v>
      </c>
    </row>
    <row r="32" spans="1:7">
      <c r="A32" t="s">
        <v>61</v>
      </c>
      <c r="B32" t="s">
        <v>284</v>
      </c>
      <c r="C32" t="s">
        <v>28</v>
      </c>
      <c r="D32" s="2" t="s">
        <v>337</v>
      </c>
      <c r="E32" s="2" t="s">
        <v>368</v>
      </c>
      <c r="F32" t="s">
        <v>421</v>
      </c>
      <c r="G32" s="3">
        <f>659.7*125</f>
        <v>82462.5</v>
      </c>
    </row>
    <row r="33" spans="1:7">
      <c r="A33" t="s">
        <v>62</v>
      </c>
      <c r="B33" t="s">
        <v>285</v>
      </c>
      <c r="C33" t="s">
        <v>28</v>
      </c>
      <c r="D33" s="2" t="s">
        <v>337</v>
      </c>
      <c r="E33" s="2" t="s">
        <v>369</v>
      </c>
      <c r="F33" t="s">
        <v>421</v>
      </c>
      <c r="G33" s="3">
        <f>278.84*125</f>
        <v>34855</v>
      </c>
    </row>
    <row r="34" spans="1:7">
      <c r="A34" t="s">
        <v>63</v>
      </c>
      <c r="B34" t="s">
        <v>286</v>
      </c>
      <c r="C34" t="s">
        <v>28</v>
      </c>
      <c r="D34" s="2" t="s">
        <v>337</v>
      </c>
      <c r="E34" s="2" t="s">
        <v>370</v>
      </c>
      <c r="F34" t="s">
        <v>421</v>
      </c>
      <c r="G34" s="3">
        <f>930.43*125</f>
        <v>116303.75</v>
      </c>
    </row>
    <row r="35" spans="1:7">
      <c r="A35" t="s">
        <v>64</v>
      </c>
      <c r="B35" t="s">
        <v>287</v>
      </c>
      <c r="C35" t="s">
        <v>28</v>
      </c>
      <c r="D35" s="2" t="s">
        <v>337</v>
      </c>
      <c r="E35" s="2" t="s">
        <v>371</v>
      </c>
      <c r="F35" t="s">
        <v>421</v>
      </c>
      <c r="G35" s="3">
        <f>553.8*125</f>
        <v>69225</v>
      </c>
    </row>
    <row r="36" spans="1:7">
      <c r="A36" t="s">
        <v>65</v>
      </c>
      <c r="B36" t="s">
        <v>288</v>
      </c>
      <c r="C36" t="s">
        <v>28</v>
      </c>
      <c r="D36" s="2" t="s">
        <v>337</v>
      </c>
      <c r="E36" s="2" t="s">
        <v>372</v>
      </c>
      <c r="F36" t="s">
        <v>421</v>
      </c>
      <c r="G36" s="3">
        <f>372.42*125</f>
        <v>46552.5</v>
      </c>
    </row>
    <row r="37" spans="1:7">
      <c r="A37" t="s">
        <v>66</v>
      </c>
      <c r="B37" t="s">
        <v>289</v>
      </c>
      <c r="C37" t="s">
        <v>28</v>
      </c>
      <c r="D37" s="2" t="s">
        <v>337</v>
      </c>
      <c r="E37" s="2" t="s">
        <v>373</v>
      </c>
      <c r="F37" t="s">
        <v>421</v>
      </c>
      <c r="G37" s="3">
        <f>191.11*125</f>
        <v>23888.75</v>
      </c>
    </row>
    <row r="38" spans="1:7">
      <c r="A38" t="s">
        <v>67</v>
      </c>
      <c r="B38" t="s">
        <v>290</v>
      </c>
      <c r="C38" t="s">
        <v>28</v>
      </c>
      <c r="D38" s="2" t="s">
        <v>337</v>
      </c>
      <c r="E38" s="2" t="s">
        <v>374</v>
      </c>
      <c r="F38" t="s">
        <v>421</v>
      </c>
      <c r="G38" s="3">
        <f>199.87*125</f>
        <v>24983.75</v>
      </c>
    </row>
    <row r="39" spans="1:7">
      <c r="A39" t="s">
        <v>68</v>
      </c>
      <c r="B39" t="s">
        <v>291</v>
      </c>
      <c r="C39" t="s">
        <v>28</v>
      </c>
      <c r="D39" s="2" t="s">
        <v>337</v>
      </c>
      <c r="E39" s="2" t="s">
        <v>375</v>
      </c>
      <c r="F39" t="s">
        <v>421</v>
      </c>
      <c r="G39" s="3">
        <f>66.24*125</f>
        <v>8280</v>
      </c>
    </row>
    <row r="40" spans="1:7">
      <c r="A40" t="s">
        <v>69</v>
      </c>
      <c r="B40" t="s">
        <v>292</v>
      </c>
      <c r="C40" t="s">
        <v>28</v>
      </c>
      <c r="D40" s="2" t="s">
        <v>337</v>
      </c>
      <c r="E40" s="2" t="s">
        <v>376</v>
      </c>
      <c r="F40" t="s">
        <v>421</v>
      </c>
      <c r="G40" s="3">
        <f>163.4*125</f>
        <v>20425</v>
      </c>
    </row>
    <row r="41" spans="1:7">
      <c r="A41" t="s">
        <v>70</v>
      </c>
      <c r="B41" t="s">
        <v>293</v>
      </c>
      <c r="C41" t="s">
        <v>28</v>
      </c>
      <c r="D41" s="2" t="s">
        <v>337</v>
      </c>
      <c r="E41" s="2" t="s">
        <v>377</v>
      </c>
      <c r="F41" t="s">
        <v>421</v>
      </c>
      <c r="G41" s="3">
        <f>598.75*125</f>
        <v>74843.75</v>
      </c>
    </row>
    <row r="42" spans="1:7">
      <c r="A42" t="s">
        <v>71</v>
      </c>
      <c r="B42" t="s">
        <v>294</v>
      </c>
      <c r="C42" t="s">
        <v>28</v>
      </c>
      <c r="D42" s="2" t="s">
        <v>337</v>
      </c>
      <c r="E42" s="2" t="s">
        <v>378</v>
      </c>
      <c r="F42" t="s">
        <v>421</v>
      </c>
      <c r="G42" s="3">
        <f>273.59*125</f>
        <v>34198.75</v>
      </c>
    </row>
    <row r="43" spans="1:7">
      <c r="A43" t="s">
        <v>72</v>
      </c>
      <c r="B43" t="s">
        <v>295</v>
      </c>
      <c r="C43" t="s">
        <v>28</v>
      </c>
      <c r="D43" s="2" t="s">
        <v>337</v>
      </c>
      <c r="E43" s="2" t="s">
        <v>379</v>
      </c>
      <c r="F43" t="s">
        <v>421</v>
      </c>
      <c r="G43" s="3">
        <f>130.54*125</f>
        <v>16317.499999999998</v>
      </c>
    </row>
    <row r="44" spans="1:7">
      <c r="A44" t="s">
        <v>73</v>
      </c>
      <c r="B44" t="s">
        <v>296</v>
      </c>
      <c r="C44" t="s">
        <v>28</v>
      </c>
      <c r="D44" s="2" t="s">
        <v>337</v>
      </c>
      <c r="E44" s="2" t="s">
        <v>380</v>
      </c>
      <c r="F44" t="s">
        <v>421</v>
      </c>
      <c r="G44" s="3">
        <f>762.87*125</f>
        <v>95358.75</v>
      </c>
    </row>
    <row r="45" spans="1:7">
      <c r="A45" t="s">
        <v>74</v>
      </c>
      <c r="B45" t="s">
        <v>297</v>
      </c>
      <c r="C45" t="s">
        <v>28</v>
      </c>
      <c r="D45" s="2" t="s">
        <v>337</v>
      </c>
      <c r="E45" s="2" t="s">
        <v>381</v>
      </c>
      <c r="F45" t="s">
        <v>421</v>
      </c>
      <c r="G45" s="3">
        <f>99.02*125</f>
        <v>12377.5</v>
      </c>
    </row>
    <row r="46" spans="1:7">
      <c r="A46" t="s">
        <v>75</v>
      </c>
      <c r="B46" t="s">
        <v>298</v>
      </c>
      <c r="C46" t="s">
        <v>28</v>
      </c>
      <c r="D46" s="2" t="s">
        <v>337</v>
      </c>
      <c r="E46" s="2" t="s">
        <v>382</v>
      </c>
      <c r="F46" t="s">
        <v>421</v>
      </c>
      <c r="G46" s="3">
        <f>29.16*125</f>
        <v>3645</v>
      </c>
    </row>
    <row r="47" spans="1:7">
      <c r="A47" t="s">
        <v>76</v>
      </c>
      <c r="B47" t="s">
        <v>299</v>
      </c>
      <c r="C47" t="s">
        <v>28</v>
      </c>
      <c r="D47" s="2" t="s">
        <v>337</v>
      </c>
      <c r="E47" s="2" t="s">
        <v>383</v>
      </c>
      <c r="F47" t="s">
        <v>421</v>
      </c>
      <c r="G47" s="3">
        <f>182.49*125</f>
        <v>22811.25</v>
      </c>
    </row>
    <row r="48" spans="1:7">
      <c r="A48" t="s">
        <v>77</v>
      </c>
      <c r="B48" t="s">
        <v>300</v>
      </c>
      <c r="C48" t="s">
        <v>28</v>
      </c>
      <c r="D48" s="2" t="s">
        <v>337</v>
      </c>
      <c r="E48" s="2" t="s">
        <v>384</v>
      </c>
      <c r="F48" t="s">
        <v>421</v>
      </c>
      <c r="G48" s="3">
        <f>137.25*125</f>
        <v>17156.25</v>
      </c>
    </row>
    <row r="49" spans="1:7">
      <c r="A49" t="s">
        <v>78</v>
      </c>
      <c r="B49" t="s">
        <v>301</v>
      </c>
      <c r="C49" t="s">
        <v>28</v>
      </c>
      <c r="D49" s="2" t="s">
        <v>337</v>
      </c>
      <c r="E49" s="2" t="s">
        <v>385</v>
      </c>
      <c r="F49" t="s">
        <v>421</v>
      </c>
      <c r="G49" s="3">
        <f>15.82*125</f>
        <v>1977.5</v>
      </c>
    </row>
    <row r="50" spans="1:7">
      <c r="A50" t="s">
        <v>79</v>
      </c>
      <c r="B50" t="s">
        <v>302</v>
      </c>
      <c r="C50" t="s">
        <v>28</v>
      </c>
      <c r="D50" s="2" t="s">
        <v>337</v>
      </c>
      <c r="E50" s="2" t="s">
        <v>386</v>
      </c>
      <c r="F50" t="s">
        <v>421</v>
      </c>
      <c r="G50" s="3">
        <f>18.85*125</f>
        <v>2356.25</v>
      </c>
    </row>
    <row r="51" spans="1:7">
      <c r="A51" t="s">
        <v>80</v>
      </c>
      <c r="B51" t="s">
        <v>303</v>
      </c>
      <c r="C51" t="s">
        <v>28</v>
      </c>
      <c r="D51" s="2" t="s">
        <v>337</v>
      </c>
      <c r="E51" s="2" t="s">
        <v>387</v>
      </c>
      <c r="F51" t="s">
        <v>421</v>
      </c>
      <c r="G51" s="3">
        <f>293.35*125</f>
        <v>36668.75</v>
      </c>
    </row>
    <row r="52" spans="1:7">
      <c r="A52" t="s">
        <v>81</v>
      </c>
      <c r="B52" t="s">
        <v>304</v>
      </c>
      <c r="C52" t="s">
        <v>28</v>
      </c>
      <c r="D52" s="2" t="s">
        <v>337</v>
      </c>
      <c r="E52" s="2" t="s">
        <v>388</v>
      </c>
      <c r="F52" t="s">
        <v>421</v>
      </c>
      <c r="G52" s="3">
        <f>68.06*125</f>
        <v>8507.5</v>
      </c>
    </row>
    <row r="53" spans="1:7">
      <c r="A53" t="s">
        <v>82</v>
      </c>
      <c r="B53" t="s">
        <v>305</v>
      </c>
      <c r="C53" t="s">
        <v>28</v>
      </c>
      <c r="D53" s="2" t="s">
        <v>337</v>
      </c>
      <c r="E53" s="2" t="s">
        <v>389</v>
      </c>
      <c r="F53" t="s">
        <v>421</v>
      </c>
      <c r="G53" s="3">
        <f>71.44*125</f>
        <v>8930</v>
      </c>
    </row>
    <row r="54" spans="1:7">
      <c r="A54" t="s">
        <v>83</v>
      </c>
      <c r="B54" t="s">
        <v>306</v>
      </c>
      <c r="C54" t="s">
        <v>28</v>
      </c>
      <c r="D54" s="2" t="s">
        <v>337</v>
      </c>
      <c r="E54" s="2" t="s">
        <v>390</v>
      </c>
      <c r="F54" t="s">
        <v>421</v>
      </c>
      <c r="G54" s="3">
        <f t="shared" ref="G54:G55" si="0">16.81*125000</f>
        <v>2101250</v>
      </c>
    </row>
    <row r="55" spans="1:7">
      <c r="A55" t="s">
        <v>84</v>
      </c>
      <c r="B55" t="s">
        <v>307</v>
      </c>
      <c r="C55" t="s">
        <v>28</v>
      </c>
      <c r="D55" s="2" t="s">
        <v>337</v>
      </c>
      <c r="E55" s="2" t="s">
        <v>391</v>
      </c>
      <c r="F55" t="s">
        <v>421</v>
      </c>
      <c r="G55" s="3">
        <f t="shared" si="0"/>
        <v>2101250</v>
      </c>
    </row>
    <row r="56" spans="1:7">
      <c r="A56" t="s">
        <v>85</v>
      </c>
      <c r="B56" t="s">
        <v>308</v>
      </c>
      <c r="C56" t="s">
        <v>28</v>
      </c>
      <c r="D56" s="2" t="s">
        <v>337</v>
      </c>
      <c r="E56" s="2" t="s">
        <v>392</v>
      </c>
      <c r="F56" t="s">
        <v>421</v>
      </c>
      <c r="G56" s="3">
        <f>16.84*125000</f>
        <v>2105000</v>
      </c>
    </row>
    <row r="57" spans="1:7">
      <c r="A57" t="s">
        <v>86</v>
      </c>
      <c r="B57" t="s">
        <v>309</v>
      </c>
      <c r="C57" t="s">
        <v>28</v>
      </c>
      <c r="D57" s="2" t="s">
        <v>337</v>
      </c>
      <c r="E57" s="2" t="s">
        <v>393</v>
      </c>
      <c r="F57" t="s">
        <v>421</v>
      </c>
      <c r="G57" s="3">
        <f>16.83*125000</f>
        <v>2103750</v>
      </c>
    </row>
    <row r="58" spans="1:7">
      <c r="A58" t="s">
        <v>87</v>
      </c>
      <c r="B58" t="s">
        <v>310</v>
      </c>
      <c r="C58" t="s">
        <v>28</v>
      </c>
      <c r="D58" s="2" t="s">
        <v>337</v>
      </c>
      <c r="E58" s="2" t="s">
        <v>394</v>
      </c>
      <c r="F58" t="s">
        <v>421</v>
      </c>
      <c r="G58" s="3">
        <f>17.49*125000</f>
        <v>2186250</v>
      </c>
    </row>
    <row r="59" spans="1:7">
      <c r="A59" t="s">
        <v>88</v>
      </c>
      <c r="B59" t="s">
        <v>311</v>
      </c>
      <c r="C59" t="s">
        <v>28</v>
      </c>
      <c r="D59" s="2" t="s">
        <v>337</v>
      </c>
      <c r="E59" s="2" t="s">
        <v>395</v>
      </c>
      <c r="F59" t="s">
        <v>421</v>
      </c>
      <c r="G59" s="3">
        <f>16.78*125000</f>
        <v>2097500</v>
      </c>
    </row>
    <row r="60" spans="1:7">
      <c r="A60" t="s">
        <v>89</v>
      </c>
      <c r="B60" t="s">
        <v>312</v>
      </c>
      <c r="C60" t="s">
        <v>28</v>
      </c>
      <c r="D60" s="2" t="s">
        <v>337</v>
      </c>
      <c r="E60" s="2" t="s">
        <v>396</v>
      </c>
      <c r="F60" t="s">
        <v>421</v>
      </c>
      <c r="G60" s="3">
        <f>16.85*125000</f>
        <v>2106250</v>
      </c>
    </row>
    <row r="61" spans="1:7">
      <c r="A61" t="s">
        <v>90</v>
      </c>
      <c r="B61" t="s">
        <v>313</v>
      </c>
      <c r="C61" t="s">
        <v>28</v>
      </c>
      <c r="D61" s="2" t="s">
        <v>337</v>
      </c>
      <c r="E61" s="2" t="s">
        <v>397</v>
      </c>
      <c r="F61" t="s">
        <v>421</v>
      </c>
      <c r="G61" s="3">
        <f>8.59*125000</f>
        <v>1073750</v>
      </c>
    </row>
    <row r="62" spans="1:7">
      <c r="A62" t="s">
        <v>91</v>
      </c>
      <c r="B62" t="s">
        <v>314</v>
      </c>
      <c r="C62" t="s">
        <v>28</v>
      </c>
      <c r="D62" s="2" t="s">
        <v>337</v>
      </c>
      <c r="E62" s="2" t="s">
        <v>398</v>
      </c>
      <c r="F62" t="s">
        <v>421</v>
      </c>
      <c r="G62" s="3">
        <f t="shared" ref="G62:G63" si="1">8.65*125000</f>
        <v>1081250</v>
      </c>
    </row>
    <row r="63" spans="1:7">
      <c r="A63" t="s">
        <v>92</v>
      </c>
      <c r="B63" t="s">
        <v>315</v>
      </c>
      <c r="C63" t="s">
        <v>28</v>
      </c>
      <c r="D63" s="2" t="s">
        <v>337</v>
      </c>
      <c r="E63" s="2" t="s">
        <v>399</v>
      </c>
      <c r="F63" t="s">
        <v>421</v>
      </c>
      <c r="G63" s="3">
        <f t="shared" si="1"/>
        <v>1081250</v>
      </c>
    </row>
    <row r="64" spans="1:7">
      <c r="A64" t="s">
        <v>93</v>
      </c>
      <c r="B64" t="s">
        <v>316</v>
      </c>
      <c r="C64" t="s">
        <v>28</v>
      </c>
      <c r="D64" s="2" t="s">
        <v>337</v>
      </c>
      <c r="E64" s="2" t="s">
        <v>400</v>
      </c>
      <c r="F64" t="s">
        <v>421</v>
      </c>
      <c r="G64" s="3">
        <f>8.67*125000</f>
        <v>1083750</v>
      </c>
    </row>
    <row r="65" spans="1:7">
      <c r="A65" t="s">
        <v>94</v>
      </c>
      <c r="B65" t="s">
        <v>317</v>
      </c>
      <c r="C65" t="s">
        <v>28</v>
      </c>
      <c r="D65" s="2" t="s">
        <v>337</v>
      </c>
      <c r="E65" s="2" t="s">
        <v>401</v>
      </c>
      <c r="F65" t="s">
        <v>421</v>
      </c>
      <c r="G65" s="3">
        <f>8.69*125000</f>
        <v>1086250</v>
      </c>
    </row>
    <row r="66" spans="1:7">
      <c r="A66" t="s">
        <v>95</v>
      </c>
      <c r="B66" t="s">
        <v>318</v>
      </c>
      <c r="C66" t="s">
        <v>28</v>
      </c>
      <c r="D66" s="2" t="s">
        <v>337</v>
      </c>
      <c r="E66" s="2" t="s">
        <v>402</v>
      </c>
      <c r="F66" t="s">
        <v>421</v>
      </c>
      <c r="G66" s="3">
        <f>8.64*125000</f>
        <v>1080000</v>
      </c>
    </row>
    <row r="67" spans="1:7">
      <c r="A67" t="s">
        <v>96</v>
      </c>
      <c r="B67" t="s">
        <v>319</v>
      </c>
      <c r="C67" t="s">
        <v>28</v>
      </c>
      <c r="D67" s="2" t="s">
        <v>337</v>
      </c>
      <c r="E67" s="2" t="s">
        <v>403</v>
      </c>
      <c r="F67" t="s">
        <v>421</v>
      </c>
      <c r="G67" s="3">
        <f>8.65*125000</f>
        <v>1081250</v>
      </c>
    </row>
    <row r="68" spans="1:7">
      <c r="A68" t="s">
        <v>97</v>
      </c>
      <c r="B68" t="s">
        <v>320</v>
      </c>
      <c r="C68" t="s">
        <v>28</v>
      </c>
      <c r="D68" s="2" t="s">
        <v>337</v>
      </c>
      <c r="E68" s="2" t="s">
        <v>404</v>
      </c>
      <c r="F68" t="s">
        <v>421</v>
      </c>
      <c r="G68" s="3">
        <f t="shared" ref="G68:G84" si="2">8.65*125000</f>
        <v>1081250</v>
      </c>
    </row>
    <row r="69" spans="1:7">
      <c r="A69" t="s">
        <v>98</v>
      </c>
      <c r="B69" t="s">
        <v>321</v>
      </c>
      <c r="C69" t="s">
        <v>28</v>
      </c>
      <c r="D69" s="2" t="s">
        <v>337</v>
      </c>
      <c r="E69" s="2" t="s">
        <v>405</v>
      </c>
      <c r="F69" t="s">
        <v>421</v>
      </c>
      <c r="G69" s="3">
        <f t="shared" si="2"/>
        <v>1081250</v>
      </c>
    </row>
    <row r="70" spans="1:7">
      <c r="A70" t="s">
        <v>99</v>
      </c>
      <c r="B70" t="s">
        <v>322</v>
      </c>
      <c r="C70" t="s">
        <v>28</v>
      </c>
      <c r="D70" s="2" t="s">
        <v>337</v>
      </c>
      <c r="E70" s="2" t="s">
        <v>406</v>
      </c>
      <c r="F70" t="s">
        <v>421</v>
      </c>
      <c r="G70" s="3">
        <f t="shared" si="2"/>
        <v>1081250</v>
      </c>
    </row>
    <row r="71" spans="1:7">
      <c r="A71" t="s">
        <v>100</v>
      </c>
      <c r="B71" t="s">
        <v>323</v>
      </c>
      <c r="C71" t="s">
        <v>28</v>
      </c>
      <c r="D71" s="2" t="s">
        <v>337</v>
      </c>
      <c r="E71" s="2" t="s">
        <v>407</v>
      </c>
      <c r="F71" t="s">
        <v>421</v>
      </c>
      <c r="G71" s="3">
        <f t="shared" si="2"/>
        <v>1081250</v>
      </c>
    </row>
    <row r="72" spans="1:7">
      <c r="A72" t="s">
        <v>101</v>
      </c>
      <c r="B72" t="s">
        <v>324</v>
      </c>
      <c r="C72" t="s">
        <v>28</v>
      </c>
      <c r="D72" s="2" t="s">
        <v>337</v>
      </c>
      <c r="E72" s="2" t="s">
        <v>408</v>
      </c>
      <c r="F72" t="s">
        <v>421</v>
      </c>
      <c r="G72" s="3">
        <f t="shared" si="2"/>
        <v>1081250</v>
      </c>
    </row>
    <row r="73" spans="1:7">
      <c r="A73" t="s">
        <v>102</v>
      </c>
      <c r="B73" t="s">
        <v>325</v>
      </c>
      <c r="C73" t="s">
        <v>197</v>
      </c>
      <c r="D73" s="2" t="s">
        <v>337</v>
      </c>
      <c r="E73" s="2" t="s">
        <v>409</v>
      </c>
      <c r="F73" t="s">
        <v>421</v>
      </c>
      <c r="G73" s="3">
        <f t="shared" si="2"/>
        <v>1081250</v>
      </c>
    </row>
    <row r="74" spans="1:7">
      <c r="A74" t="s">
        <v>103</v>
      </c>
      <c r="B74" t="s">
        <v>326</v>
      </c>
      <c r="C74" t="s">
        <v>28</v>
      </c>
      <c r="D74" s="2" t="s">
        <v>337</v>
      </c>
      <c r="E74" s="2" t="s">
        <v>410</v>
      </c>
      <c r="F74" t="s">
        <v>421</v>
      </c>
      <c r="G74" s="3">
        <f t="shared" si="2"/>
        <v>1081250</v>
      </c>
    </row>
    <row r="75" spans="1:7">
      <c r="A75" t="s">
        <v>104</v>
      </c>
      <c r="B75" t="s">
        <v>327</v>
      </c>
      <c r="C75" t="s">
        <v>28</v>
      </c>
      <c r="D75" s="2" t="s">
        <v>337</v>
      </c>
      <c r="E75" s="2" t="s">
        <v>411</v>
      </c>
      <c r="F75" t="s">
        <v>421</v>
      </c>
      <c r="G75" s="3">
        <f t="shared" si="2"/>
        <v>1081250</v>
      </c>
    </row>
    <row r="76" spans="1:7">
      <c r="A76" t="s">
        <v>105</v>
      </c>
      <c r="B76" t="s">
        <v>328</v>
      </c>
      <c r="C76" t="s">
        <v>28</v>
      </c>
      <c r="D76" s="2" t="s">
        <v>337</v>
      </c>
      <c r="E76" s="2" t="s">
        <v>412</v>
      </c>
      <c r="F76" t="s">
        <v>421</v>
      </c>
      <c r="G76" s="3">
        <f t="shared" si="2"/>
        <v>1081250</v>
      </c>
    </row>
    <row r="77" spans="1:7">
      <c r="A77" t="s">
        <v>106</v>
      </c>
      <c r="B77" t="s">
        <v>329</v>
      </c>
      <c r="C77" t="s">
        <v>28</v>
      </c>
      <c r="D77" s="2" t="s">
        <v>337</v>
      </c>
      <c r="E77" s="2" t="s">
        <v>413</v>
      </c>
      <c r="F77" t="s">
        <v>421</v>
      </c>
      <c r="G77" s="3">
        <f t="shared" si="2"/>
        <v>1081250</v>
      </c>
    </row>
    <row r="78" spans="1:7">
      <c r="A78" t="s">
        <v>107</v>
      </c>
      <c r="B78" t="s">
        <v>330</v>
      </c>
      <c r="C78" t="s">
        <v>28</v>
      </c>
      <c r="D78" s="2" t="s">
        <v>337</v>
      </c>
      <c r="E78" s="2" t="s">
        <v>414</v>
      </c>
      <c r="F78" t="s">
        <v>421</v>
      </c>
      <c r="G78" s="3">
        <f t="shared" si="2"/>
        <v>1081250</v>
      </c>
    </row>
    <row r="79" spans="1:7">
      <c r="A79" t="s">
        <v>108</v>
      </c>
      <c r="B79" t="s">
        <v>331</v>
      </c>
      <c r="C79" t="s">
        <v>28</v>
      </c>
      <c r="D79" s="2" t="s">
        <v>337</v>
      </c>
      <c r="E79" s="2" t="s">
        <v>415</v>
      </c>
      <c r="F79" t="s">
        <v>421</v>
      </c>
      <c r="G79" s="3">
        <f t="shared" si="2"/>
        <v>1081250</v>
      </c>
    </row>
    <row r="80" spans="1:7">
      <c r="A80" t="s">
        <v>109</v>
      </c>
      <c r="B80" t="s">
        <v>332</v>
      </c>
      <c r="C80" t="s">
        <v>28</v>
      </c>
      <c r="D80" s="2" t="s">
        <v>337</v>
      </c>
      <c r="E80" s="2" t="s">
        <v>416</v>
      </c>
      <c r="F80" t="s">
        <v>421</v>
      </c>
      <c r="G80" s="3">
        <f t="shared" si="2"/>
        <v>1081250</v>
      </c>
    </row>
    <row r="81" spans="1:7">
      <c r="A81" t="s">
        <v>110</v>
      </c>
      <c r="B81" t="s">
        <v>333</v>
      </c>
      <c r="C81" t="s">
        <v>28</v>
      </c>
      <c r="D81" s="2" t="s">
        <v>337</v>
      </c>
      <c r="E81" s="2" t="s">
        <v>417</v>
      </c>
      <c r="F81" t="s">
        <v>421</v>
      </c>
      <c r="G81" s="3">
        <f t="shared" si="2"/>
        <v>1081250</v>
      </c>
    </row>
    <row r="82" spans="1:7">
      <c r="A82" t="s">
        <v>111</v>
      </c>
      <c r="B82" t="s">
        <v>334</v>
      </c>
      <c r="C82" t="s">
        <v>28</v>
      </c>
      <c r="D82" s="2" t="s">
        <v>337</v>
      </c>
      <c r="E82" s="2" t="s">
        <v>418</v>
      </c>
      <c r="F82" t="s">
        <v>421</v>
      </c>
      <c r="G82" s="3">
        <f t="shared" si="2"/>
        <v>1081250</v>
      </c>
    </row>
    <row r="83" spans="1:7">
      <c r="A83" t="s">
        <v>112</v>
      </c>
      <c r="B83" t="s">
        <v>335</v>
      </c>
      <c r="C83" t="s">
        <v>28</v>
      </c>
      <c r="D83" s="2" t="s">
        <v>337</v>
      </c>
      <c r="E83" s="2" t="s">
        <v>419</v>
      </c>
      <c r="F83" t="s">
        <v>421</v>
      </c>
      <c r="G83" s="3">
        <f t="shared" si="2"/>
        <v>1081250</v>
      </c>
    </row>
    <row r="84" spans="1:7">
      <c r="A84" t="s">
        <v>113</v>
      </c>
      <c r="B84" t="s">
        <v>336</v>
      </c>
      <c r="C84" t="s">
        <v>28</v>
      </c>
      <c r="D84" s="2" t="s">
        <v>337</v>
      </c>
      <c r="E84" s="2" t="s">
        <v>420</v>
      </c>
      <c r="F84" t="s">
        <v>421</v>
      </c>
      <c r="G84" s="3">
        <f t="shared" si="2"/>
        <v>1081250</v>
      </c>
    </row>
  </sheetData>
  <hyperlinks>
    <hyperlink ref="D2" r:id="rId1" xr:uid="{00000000-0004-0000-0200-000000000000}"/>
    <hyperlink ref="E2" r:id="rId2" xr:uid="{00000000-0004-0000-0200-000001000000}"/>
    <hyperlink ref="D3" r:id="rId3" xr:uid="{00000000-0004-0000-0200-000002000000}"/>
    <hyperlink ref="E3" r:id="rId4" xr:uid="{00000000-0004-0000-0200-000003000000}"/>
    <hyperlink ref="D4" r:id="rId5" xr:uid="{00000000-0004-0000-0200-000004000000}"/>
    <hyperlink ref="E4" r:id="rId6" xr:uid="{00000000-0004-0000-0200-000005000000}"/>
    <hyperlink ref="D5" r:id="rId7" xr:uid="{00000000-0004-0000-0200-000006000000}"/>
    <hyperlink ref="E5" r:id="rId8" xr:uid="{00000000-0004-0000-0200-000007000000}"/>
    <hyperlink ref="D6" r:id="rId9" xr:uid="{00000000-0004-0000-0200-000008000000}"/>
    <hyperlink ref="E6" r:id="rId10" xr:uid="{00000000-0004-0000-0200-000009000000}"/>
    <hyperlink ref="D7" r:id="rId11" xr:uid="{00000000-0004-0000-0200-00000A000000}"/>
    <hyperlink ref="E7" r:id="rId12" xr:uid="{00000000-0004-0000-0200-00000B000000}"/>
    <hyperlink ref="D8" r:id="rId13" xr:uid="{00000000-0004-0000-0200-00000C000000}"/>
    <hyperlink ref="E8" r:id="rId14" xr:uid="{00000000-0004-0000-0200-00000D000000}"/>
    <hyperlink ref="D9" r:id="rId15" xr:uid="{00000000-0004-0000-0200-00000E000000}"/>
    <hyperlink ref="E9" r:id="rId16" xr:uid="{00000000-0004-0000-0200-00000F000000}"/>
    <hyperlink ref="D10" r:id="rId17" xr:uid="{00000000-0004-0000-0200-000010000000}"/>
    <hyperlink ref="E10" r:id="rId18" xr:uid="{00000000-0004-0000-0200-000011000000}"/>
    <hyperlink ref="D11" r:id="rId19" xr:uid="{00000000-0004-0000-0200-000012000000}"/>
    <hyperlink ref="E11" r:id="rId20" xr:uid="{00000000-0004-0000-0200-000013000000}"/>
    <hyperlink ref="D12" r:id="rId21" xr:uid="{00000000-0004-0000-0200-000014000000}"/>
    <hyperlink ref="E12" r:id="rId22" xr:uid="{00000000-0004-0000-0200-000015000000}"/>
    <hyperlink ref="D13" r:id="rId23" xr:uid="{00000000-0004-0000-0200-000016000000}"/>
    <hyperlink ref="E13" r:id="rId24" xr:uid="{00000000-0004-0000-0200-000017000000}"/>
    <hyperlink ref="D14" r:id="rId25" xr:uid="{00000000-0004-0000-0200-000018000000}"/>
    <hyperlink ref="E14" r:id="rId26" xr:uid="{00000000-0004-0000-0200-000019000000}"/>
    <hyperlink ref="D15" r:id="rId27" xr:uid="{00000000-0004-0000-0200-00001A000000}"/>
    <hyperlink ref="E15" r:id="rId28" xr:uid="{00000000-0004-0000-0200-00001B000000}"/>
    <hyperlink ref="D16" r:id="rId29" xr:uid="{00000000-0004-0000-0200-00001C000000}"/>
    <hyperlink ref="E16" r:id="rId30" xr:uid="{00000000-0004-0000-0200-00001D000000}"/>
    <hyperlink ref="D17" r:id="rId31" xr:uid="{00000000-0004-0000-0200-00001E000000}"/>
    <hyperlink ref="E17" r:id="rId32" xr:uid="{00000000-0004-0000-0200-00001F000000}"/>
    <hyperlink ref="D18" r:id="rId33" xr:uid="{00000000-0004-0000-0200-000020000000}"/>
    <hyperlink ref="E18" r:id="rId34" xr:uid="{00000000-0004-0000-0200-000021000000}"/>
    <hyperlink ref="D19" r:id="rId35" xr:uid="{00000000-0004-0000-0200-000022000000}"/>
    <hyperlink ref="E19" r:id="rId36" xr:uid="{00000000-0004-0000-0200-000023000000}"/>
    <hyperlink ref="D20" r:id="rId37" xr:uid="{00000000-0004-0000-0200-000024000000}"/>
    <hyperlink ref="E20" r:id="rId38" xr:uid="{00000000-0004-0000-0200-000025000000}"/>
    <hyperlink ref="D21" r:id="rId39" xr:uid="{00000000-0004-0000-0200-000026000000}"/>
    <hyperlink ref="E21" r:id="rId40" xr:uid="{00000000-0004-0000-0200-000027000000}"/>
    <hyperlink ref="D22" r:id="rId41" xr:uid="{00000000-0004-0000-0200-000028000000}"/>
    <hyperlink ref="E22" r:id="rId42" xr:uid="{00000000-0004-0000-0200-000029000000}"/>
    <hyperlink ref="D23" r:id="rId43" xr:uid="{00000000-0004-0000-0200-00002A000000}"/>
    <hyperlink ref="E23" r:id="rId44" xr:uid="{00000000-0004-0000-0200-00002B000000}"/>
    <hyperlink ref="D24" r:id="rId45" xr:uid="{00000000-0004-0000-0200-00002C000000}"/>
    <hyperlink ref="E24" r:id="rId46" xr:uid="{00000000-0004-0000-0200-00002D000000}"/>
    <hyperlink ref="D25" r:id="rId47" xr:uid="{00000000-0004-0000-0200-00002E000000}"/>
    <hyperlink ref="E25" r:id="rId48" xr:uid="{00000000-0004-0000-0200-00002F000000}"/>
    <hyperlink ref="D26" r:id="rId49" xr:uid="{00000000-0004-0000-0200-000030000000}"/>
    <hyperlink ref="E26" r:id="rId50" xr:uid="{00000000-0004-0000-0200-000031000000}"/>
    <hyperlink ref="D27" r:id="rId51" xr:uid="{00000000-0004-0000-0200-000032000000}"/>
    <hyperlink ref="E27" r:id="rId52" xr:uid="{00000000-0004-0000-0200-000033000000}"/>
    <hyperlink ref="D28" r:id="rId53" xr:uid="{00000000-0004-0000-0200-000034000000}"/>
    <hyperlink ref="E28" r:id="rId54" xr:uid="{00000000-0004-0000-0200-000035000000}"/>
    <hyperlink ref="D29" r:id="rId55" xr:uid="{00000000-0004-0000-0200-000036000000}"/>
    <hyperlink ref="E29" r:id="rId56" xr:uid="{00000000-0004-0000-0200-000037000000}"/>
    <hyperlink ref="D30" r:id="rId57" xr:uid="{00000000-0004-0000-0200-000038000000}"/>
    <hyperlink ref="E30" r:id="rId58" xr:uid="{00000000-0004-0000-0200-000039000000}"/>
    <hyperlink ref="D31" r:id="rId59" xr:uid="{00000000-0004-0000-0200-00003A000000}"/>
    <hyperlink ref="E31" r:id="rId60" xr:uid="{00000000-0004-0000-0200-00003B000000}"/>
    <hyperlink ref="D32" r:id="rId61" xr:uid="{00000000-0004-0000-0200-00003C000000}"/>
    <hyperlink ref="E32" r:id="rId62" xr:uid="{00000000-0004-0000-0200-00003D000000}"/>
    <hyperlink ref="D33" r:id="rId63" xr:uid="{00000000-0004-0000-0200-00003E000000}"/>
    <hyperlink ref="E33" r:id="rId64" xr:uid="{00000000-0004-0000-0200-00003F000000}"/>
    <hyperlink ref="D34" r:id="rId65" xr:uid="{00000000-0004-0000-0200-000040000000}"/>
    <hyperlink ref="E34" r:id="rId66" xr:uid="{00000000-0004-0000-0200-000041000000}"/>
    <hyperlink ref="D35" r:id="rId67" xr:uid="{00000000-0004-0000-0200-000042000000}"/>
    <hyperlink ref="E35" r:id="rId68" xr:uid="{00000000-0004-0000-0200-000043000000}"/>
    <hyperlink ref="D36" r:id="rId69" xr:uid="{00000000-0004-0000-0200-000044000000}"/>
    <hyperlink ref="E36" r:id="rId70" xr:uid="{00000000-0004-0000-0200-000045000000}"/>
    <hyperlink ref="D37" r:id="rId71" xr:uid="{00000000-0004-0000-0200-000046000000}"/>
    <hyperlink ref="E37" r:id="rId72" xr:uid="{00000000-0004-0000-0200-000047000000}"/>
    <hyperlink ref="D38" r:id="rId73" xr:uid="{00000000-0004-0000-0200-000048000000}"/>
    <hyperlink ref="E38" r:id="rId74" xr:uid="{00000000-0004-0000-0200-000049000000}"/>
    <hyperlink ref="D39" r:id="rId75" xr:uid="{00000000-0004-0000-0200-00004A000000}"/>
    <hyperlink ref="E39" r:id="rId76" xr:uid="{00000000-0004-0000-0200-00004B000000}"/>
    <hyperlink ref="D40" r:id="rId77" xr:uid="{00000000-0004-0000-0200-00004C000000}"/>
    <hyperlink ref="E40" r:id="rId78" xr:uid="{00000000-0004-0000-0200-00004D000000}"/>
    <hyperlink ref="D41" r:id="rId79" xr:uid="{00000000-0004-0000-0200-00004E000000}"/>
    <hyperlink ref="E41" r:id="rId80" xr:uid="{00000000-0004-0000-0200-00004F000000}"/>
    <hyperlink ref="D42" r:id="rId81" xr:uid="{00000000-0004-0000-0200-000050000000}"/>
    <hyperlink ref="E42" r:id="rId82" xr:uid="{00000000-0004-0000-0200-000051000000}"/>
    <hyperlink ref="D43" r:id="rId83" xr:uid="{00000000-0004-0000-0200-000052000000}"/>
    <hyperlink ref="E43" r:id="rId84" xr:uid="{00000000-0004-0000-0200-000053000000}"/>
    <hyperlink ref="D44" r:id="rId85" xr:uid="{00000000-0004-0000-0200-000054000000}"/>
    <hyperlink ref="E44" r:id="rId86" xr:uid="{00000000-0004-0000-0200-000055000000}"/>
    <hyperlink ref="D45" r:id="rId87" xr:uid="{00000000-0004-0000-0200-000056000000}"/>
    <hyperlink ref="E45" r:id="rId88" xr:uid="{00000000-0004-0000-0200-000057000000}"/>
    <hyperlink ref="D46" r:id="rId89" xr:uid="{00000000-0004-0000-0200-000058000000}"/>
    <hyperlink ref="E46" r:id="rId90" xr:uid="{00000000-0004-0000-0200-000059000000}"/>
    <hyperlink ref="D47" r:id="rId91" xr:uid="{00000000-0004-0000-0200-00005A000000}"/>
    <hyperlink ref="E47" r:id="rId92" xr:uid="{00000000-0004-0000-0200-00005B000000}"/>
    <hyperlink ref="D48" r:id="rId93" xr:uid="{00000000-0004-0000-0200-00005C000000}"/>
    <hyperlink ref="E48" r:id="rId94" xr:uid="{00000000-0004-0000-0200-00005D000000}"/>
    <hyperlink ref="D49" r:id="rId95" xr:uid="{00000000-0004-0000-0200-00005E000000}"/>
    <hyperlink ref="E49" r:id="rId96" xr:uid="{00000000-0004-0000-0200-00005F000000}"/>
    <hyperlink ref="D50" r:id="rId97" xr:uid="{00000000-0004-0000-0200-000060000000}"/>
    <hyperlink ref="E50" r:id="rId98" xr:uid="{00000000-0004-0000-0200-000061000000}"/>
    <hyperlink ref="D51" r:id="rId99" xr:uid="{00000000-0004-0000-0200-000062000000}"/>
    <hyperlink ref="E51" r:id="rId100" xr:uid="{00000000-0004-0000-0200-000063000000}"/>
    <hyperlink ref="D52" r:id="rId101" xr:uid="{00000000-0004-0000-0200-000064000000}"/>
    <hyperlink ref="E52" r:id="rId102" xr:uid="{00000000-0004-0000-0200-000065000000}"/>
    <hyperlink ref="D53" r:id="rId103" xr:uid="{00000000-0004-0000-0200-000066000000}"/>
    <hyperlink ref="E53" r:id="rId104" xr:uid="{00000000-0004-0000-0200-000067000000}"/>
    <hyperlink ref="D54" r:id="rId105" xr:uid="{00000000-0004-0000-0200-000068000000}"/>
    <hyperlink ref="E54" r:id="rId106" xr:uid="{00000000-0004-0000-0200-000069000000}"/>
    <hyperlink ref="D55" r:id="rId107" xr:uid="{00000000-0004-0000-0200-00006A000000}"/>
    <hyperlink ref="E55" r:id="rId108" xr:uid="{00000000-0004-0000-0200-00006B000000}"/>
    <hyperlink ref="D56" r:id="rId109" xr:uid="{00000000-0004-0000-0200-00006C000000}"/>
    <hyperlink ref="E56" r:id="rId110" xr:uid="{00000000-0004-0000-0200-00006D000000}"/>
    <hyperlink ref="D57" r:id="rId111" xr:uid="{00000000-0004-0000-0200-00006E000000}"/>
    <hyperlink ref="E57" r:id="rId112" xr:uid="{00000000-0004-0000-0200-00006F000000}"/>
    <hyperlink ref="D58" r:id="rId113" xr:uid="{00000000-0004-0000-0200-000070000000}"/>
    <hyperlink ref="E58" r:id="rId114" xr:uid="{00000000-0004-0000-0200-000071000000}"/>
    <hyperlink ref="D59" r:id="rId115" xr:uid="{00000000-0004-0000-0200-000072000000}"/>
    <hyperlink ref="E59" r:id="rId116" xr:uid="{00000000-0004-0000-0200-000073000000}"/>
    <hyperlink ref="D60" r:id="rId117" xr:uid="{00000000-0004-0000-0200-000074000000}"/>
    <hyperlink ref="E60" r:id="rId118" xr:uid="{00000000-0004-0000-0200-000075000000}"/>
    <hyperlink ref="D61" r:id="rId119" xr:uid="{00000000-0004-0000-0200-000076000000}"/>
    <hyperlink ref="E61" r:id="rId120" xr:uid="{00000000-0004-0000-0200-000077000000}"/>
    <hyperlink ref="D62" r:id="rId121" xr:uid="{00000000-0004-0000-0200-000078000000}"/>
    <hyperlink ref="E62" r:id="rId122" xr:uid="{00000000-0004-0000-0200-000079000000}"/>
    <hyperlink ref="D63" r:id="rId123" xr:uid="{00000000-0004-0000-0200-00007A000000}"/>
    <hyperlink ref="E63" r:id="rId124" xr:uid="{00000000-0004-0000-0200-00007B000000}"/>
    <hyperlink ref="D64" r:id="rId125" xr:uid="{00000000-0004-0000-0200-00007C000000}"/>
    <hyperlink ref="E64" r:id="rId126" xr:uid="{00000000-0004-0000-0200-00007D000000}"/>
    <hyperlink ref="D65" r:id="rId127" xr:uid="{00000000-0004-0000-0200-00007E000000}"/>
    <hyperlink ref="E65" r:id="rId128" xr:uid="{00000000-0004-0000-0200-00007F000000}"/>
    <hyperlink ref="D66" r:id="rId129" xr:uid="{00000000-0004-0000-0200-000080000000}"/>
    <hyperlink ref="E66" r:id="rId130" xr:uid="{00000000-0004-0000-0200-000081000000}"/>
    <hyperlink ref="D67" r:id="rId131" xr:uid="{00000000-0004-0000-0200-000082000000}"/>
    <hyperlink ref="E67" r:id="rId132" xr:uid="{00000000-0004-0000-0200-000083000000}"/>
    <hyperlink ref="D68" r:id="rId133" xr:uid="{00000000-0004-0000-0200-000084000000}"/>
    <hyperlink ref="E68" r:id="rId134" xr:uid="{00000000-0004-0000-0200-000085000000}"/>
    <hyperlink ref="D69" r:id="rId135" xr:uid="{00000000-0004-0000-0200-000086000000}"/>
    <hyperlink ref="E69" r:id="rId136" xr:uid="{00000000-0004-0000-0200-000087000000}"/>
    <hyperlink ref="D70" r:id="rId137" xr:uid="{00000000-0004-0000-0200-000088000000}"/>
    <hyperlink ref="E70" r:id="rId138" xr:uid="{00000000-0004-0000-0200-000089000000}"/>
    <hyperlink ref="D71" r:id="rId139" xr:uid="{00000000-0004-0000-0200-00008A000000}"/>
    <hyperlink ref="E71" r:id="rId140" xr:uid="{00000000-0004-0000-0200-00008B000000}"/>
    <hyperlink ref="D72" r:id="rId141" xr:uid="{00000000-0004-0000-0200-00008C000000}"/>
    <hyperlink ref="E72" r:id="rId142" xr:uid="{00000000-0004-0000-0200-00008D000000}"/>
    <hyperlink ref="D73" r:id="rId143" xr:uid="{00000000-0004-0000-0200-00008E000000}"/>
    <hyperlink ref="E73" r:id="rId144" xr:uid="{00000000-0004-0000-0200-00008F000000}"/>
    <hyperlink ref="D74" r:id="rId145" xr:uid="{00000000-0004-0000-0200-000090000000}"/>
    <hyperlink ref="E74" r:id="rId146" xr:uid="{00000000-0004-0000-0200-000091000000}"/>
    <hyperlink ref="D75" r:id="rId147" xr:uid="{00000000-0004-0000-0200-000092000000}"/>
    <hyperlink ref="E75" r:id="rId148" xr:uid="{00000000-0004-0000-0200-000093000000}"/>
    <hyperlink ref="D76" r:id="rId149" xr:uid="{00000000-0004-0000-0200-000094000000}"/>
    <hyperlink ref="E76" r:id="rId150" xr:uid="{00000000-0004-0000-0200-000095000000}"/>
    <hyperlink ref="D77" r:id="rId151" xr:uid="{00000000-0004-0000-0200-000096000000}"/>
    <hyperlink ref="E77" r:id="rId152" xr:uid="{00000000-0004-0000-0200-000097000000}"/>
    <hyperlink ref="D78" r:id="rId153" xr:uid="{00000000-0004-0000-0200-000098000000}"/>
    <hyperlink ref="E78" r:id="rId154" xr:uid="{00000000-0004-0000-0200-000099000000}"/>
    <hyperlink ref="D79" r:id="rId155" xr:uid="{00000000-0004-0000-0200-00009A000000}"/>
    <hyperlink ref="E79" r:id="rId156" xr:uid="{00000000-0004-0000-0200-00009B000000}"/>
    <hyperlink ref="D80" r:id="rId157" xr:uid="{00000000-0004-0000-0200-00009C000000}"/>
    <hyperlink ref="E80" r:id="rId158" xr:uid="{00000000-0004-0000-0200-00009D000000}"/>
    <hyperlink ref="D81" r:id="rId159" xr:uid="{00000000-0004-0000-0200-00009E000000}"/>
    <hyperlink ref="E81" r:id="rId160" xr:uid="{00000000-0004-0000-0200-00009F000000}"/>
    <hyperlink ref="D82" r:id="rId161" xr:uid="{00000000-0004-0000-0200-0000A0000000}"/>
    <hyperlink ref="E82" r:id="rId162" xr:uid="{00000000-0004-0000-0200-0000A1000000}"/>
    <hyperlink ref="D83" r:id="rId163" xr:uid="{00000000-0004-0000-0200-0000A2000000}"/>
    <hyperlink ref="E83" r:id="rId164" xr:uid="{00000000-0004-0000-0200-0000A3000000}"/>
    <hyperlink ref="D84" r:id="rId165" xr:uid="{00000000-0004-0000-0200-0000A4000000}"/>
    <hyperlink ref="E84" r:id="rId166" xr:uid="{00000000-0004-0000-0200-0000A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catalog</vt:lpstr>
      <vt:lpstr>dataset</vt:lpstr>
      <vt:lpstr>distribution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Lagorce</cp:lastModifiedBy>
  <dcterms:created xsi:type="dcterms:W3CDTF">2022-06-29T08:30:24Z</dcterms:created>
  <dcterms:modified xsi:type="dcterms:W3CDTF">2022-07-01T11:39:57Z</dcterms:modified>
</cp:coreProperties>
</file>