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atalog" sheetId="1" state="visible" r:id="rId2"/>
    <sheet name="dataset" sheetId="2" state="visible" r:id="rId3"/>
    <sheet name="distribution" sheetId="3" state="visible" r:id="rId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<sst xmlns="http://schemas.openxmlformats.org/spreadsheetml/2006/main" count="900" uniqueCount="422">
  <si>
    <t xml:space="preserve">Id</t>
  </si>
  <si>
    <t xml:space="preserve">Title</t>
  </si>
  <si>
    <t xml:space="preserve">Version</t>
  </si>
  <si>
    <t xml:space="preserve">theme_taxonomy__uri</t>
  </si>
  <si>
    <t xml:space="preserve">Description</t>
  </si>
  <si>
    <t xml:space="preserve">C1</t>
  </si>
  <si>
    <t xml:space="preserve">Cross-referencing of rare diseases</t>
  </si>
  <si>
    <t xml:space="preserve">01_Nov_19</t>
  </si>
  <si>
    <t xml:space="preserve">https://www.wikidata.org/wiki/Q2330408;https://www.wikidata.org/wiki/Q929833</t>
  </si>
  <si>
    <t xml:space="preserve">Rare Diseases and Cross-referencing</t>
  </si>
  <si>
    <t xml:space="preserve">C2</t>
  </si>
  <si>
    <t xml:space="preserve">Genes associated with rare diseases</t>
  </si>
  <si>
    <t xml:space="preserve">https://www.wikidata.org/wiki/Q7187;https://www.wikidata.org/wiki/Q929833</t>
  </si>
  <si>
    <t xml:space="preserve">Table with ORPHA number of the disease linked to the associated genes, with a characterisation of the relationship between gene and disease (causative, modifier, susceptibility, or playing a role in the phenotype) and the kind of mutation germline or somatic. In addition, the table includes the name of the gene in English, its ORPHA number, chromosomal location, symbol and synonyms and cross-referenced with UniProtKB, HGNC, OMIM, Genatlas, ensembl, Reactome and IUPHAR-DB.</t>
  </si>
  <si>
    <t xml:space="preserve">C3</t>
  </si>
  <si>
    <t xml:space="preserve">Phenotypes associated with rare diseases   </t>
  </si>
  <si>
    <t xml:space="preserve">https://www.wikidata.org/wiki/Q929833;https://www.wikidata.org/wiki/Q25203551</t>
  </si>
  <si>
    <t xml:space="preserve">Table with diseases listed in Orphanet annotated with HPO phenotypes. The alignment is characterised by frequency (obligatory, very frequent, frequent, occasional, very rare or excluded) and whether the annotated HPO term is a major diagnostic criterion or a pathognomonic sign of the rare disease. Table with the source, the date and the validation status of the association between the rare disease and HPO terms. </t>
  </si>
  <si>
    <t xml:space="preserve">C4</t>
  </si>
  <si>
    <t xml:space="preserve">Classifications of rare diseases</t>
  </si>
  <si>
    <t xml:space="preserve">https://www.wikidata.org/wiki/Q1860;https://www.wikidata.org/wiki/Q929833;https://www.wikidata.org/wiki/Q5962346</t>
  </si>
  <si>
    <t xml:space="preserve">C5</t>
  </si>
  <si>
    <t xml:space="preserve">Rare disease epidemiology</t>
  </si>
  <si>
    <t xml:space="preserve">https://www.wikidata.org/wiki/Q929833;https://www.wikidata.org/wiki/Q133805;https://www.wikidata.org/wiki/Q719602</t>
  </si>
  <si>
    <t xml:space="preserve">C6</t>
  </si>
  <si>
    <t xml:space="preserve">Rare disease natural history</t>
  </si>
  <si>
    <t xml:space="preserve">https://www.wikidata.org/wiki/Q929833;https://www.wikidata.org/wiki/Q133805;https://www.wikidata.org/wiki/Q4691924;https://www.wikidata.org/wiki/Q4691924</t>
  </si>
  <si>
    <t xml:space="preserve">Rare disease Natural history</t>
  </si>
  <si>
    <t xml:space="preserve">catalog_id</t>
  </si>
  <si>
    <t xml:space="preserve">Keywords</t>
  </si>
  <si>
    <t xml:space="preserve">theme_uri</t>
  </si>
  <si>
    <t xml:space="preserve">D1</t>
  </si>
  <si>
    <t xml:space="preserve">Cross-referencing of rare diseases for english language</t>
  </si>
  <si>
    <t xml:space="preserve">Rare disease;cross-reference;english language</t>
  </si>
  <si>
    <t xml:space="preserve">https://www.wikidata.org/wiki/Q929833;https://www.wikidata.org/wiki/Q2330408;https://www.wikidata.org/wiki/Q1860</t>
  </si>
  <si>
    <t xml:space="preserve">Rare Diseases and Cross-referencing for english language</t>
  </si>
  <si>
    <t xml:space="preserve">D2</t>
  </si>
  <si>
    <t xml:space="preserve">Cross-referencing of rare diseases for french language</t>
  </si>
  <si>
    <t xml:space="preserve">Rare disease;cross-reference;french language</t>
  </si>
  <si>
    <t xml:space="preserve">https://www.wikidata.org/wiki/Q929833;https://www.wikidata.org/wiki/Q2330408;https://www.wikidata.org/wiki/Q150</t>
  </si>
  <si>
    <t xml:space="preserve">Rare Diseases and Cross-referencing for french language</t>
  </si>
  <si>
    <t xml:space="preserve">D3</t>
  </si>
  <si>
    <t xml:space="preserve">Cross-referencing of rare diseases for german language</t>
  </si>
  <si>
    <t xml:space="preserve">Rare disease;cross-reference;german language</t>
  </si>
  <si>
    <t xml:space="preserve">https://www.wikidata.org/wiki/Q929833;https://www.wikidata.org/wiki/Q2330408;https://www.wikidata.org/wiki/Q188</t>
  </si>
  <si>
    <t xml:space="preserve">Rare Diseases and Cross-referencing for german language</t>
  </si>
  <si>
    <t xml:space="preserve">D4</t>
  </si>
  <si>
    <t xml:space="preserve">Cross-referencing of rare diseases for spanish language</t>
  </si>
  <si>
    <t xml:space="preserve">Rare disease;cross-reference;spanish language</t>
  </si>
  <si>
    <t xml:space="preserve">https://www.wikidata.org/wiki/Q929833;https://www.wikidata.org/wiki/Q2330408;https://www.wikidata.org/wiki/Q1321</t>
  </si>
  <si>
    <t xml:space="preserve">Rare Diseases and Cross-referencing for spanish language</t>
  </si>
  <si>
    <t xml:space="preserve">D5</t>
  </si>
  <si>
    <t xml:space="preserve">Cross-referencing of rare diseases for dutch language</t>
  </si>
  <si>
    <t xml:space="preserve">Rare disease;cross-reference;dutch language</t>
  </si>
  <si>
    <t xml:space="preserve">https://www.wikidata.org/wiki/Q929833;https://www.wikidata.org/wiki/Q2330408;https://www.wikidata.org/wiki/Q7411</t>
  </si>
  <si>
    <t xml:space="preserve">Rare Diseases and Cross-referencing for dutch language</t>
  </si>
  <si>
    <t xml:space="preserve">D6</t>
  </si>
  <si>
    <t xml:space="preserve">Cross-referencing of rare diseases for italian language</t>
  </si>
  <si>
    <t xml:space="preserve">Rare disease;cross-reference;italian language</t>
  </si>
  <si>
    <t xml:space="preserve">https://www.wikidata.org/wiki/Q929833;https://www.wikidata.org/wiki/Q2330408;https://www.wikidata.org/wiki/Q652</t>
  </si>
  <si>
    <t xml:space="preserve">Rare Diseases and Cross-referencing for italian language</t>
  </si>
  <si>
    <t xml:space="preserve">D7</t>
  </si>
  <si>
    <t xml:space="preserve">Cross-referencing of rare diseases for portuguese language</t>
  </si>
  <si>
    <t xml:space="preserve">Rare disease;cross-reference;portuguese language</t>
  </si>
  <si>
    <t xml:space="preserve">https://www.wikidata.org/wiki/Q929833;https://www.wikidata.org/wiki/Q2330408;https://www.wikidata.org/wiki/Q5146</t>
  </si>
  <si>
    <t xml:space="preserve">Rare Diseases and Cross-referencing for portuguese language</t>
  </si>
  <si>
    <t xml:space="preserve">D8</t>
  </si>
  <si>
    <t xml:space="preserve">Cross-referencing of rare diseases for polish language</t>
  </si>
  <si>
    <t xml:space="preserve">Rare disease;cross-reference;polish language</t>
  </si>
  <si>
    <t xml:space="preserve">https://www.wikidata.org/wiki/Q929833;https://www.wikidata.org/wiki/Q2330408;https://www.wikidata.org/wiki/Q809</t>
  </si>
  <si>
    <t xml:space="preserve">Rare Diseases and Cross-referencing for polish language</t>
  </si>
  <si>
    <t xml:space="preserve">D9</t>
  </si>
  <si>
    <t xml:space="preserve">Cross-referencing of rare diseases for czech language</t>
  </si>
  <si>
    <t xml:space="preserve">Rare disease;cross-reference;czech language</t>
  </si>
  <si>
    <t xml:space="preserve">https://www.wikidata.org/wiki/Q929833;https://www.wikidata.org/wiki/Q2330408;https://www.wikidata.org/wiki/Q9056</t>
  </si>
  <si>
    <t xml:space="preserve">Rare Diseases and Cross-referencing for czech language</t>
  </si>
  <si>
    <t xml:space="preserve">D10</t>
  </si>
  <si>
    <t xml:space="preserve">Genes of rare diseases for english language</t>
  </si>
  <si>
    <t xml:space="preserve">Rare disease;genes;english language</t>
  </si>
  <si>
    <t xml:space="preserve">https://www.wikidata.org/wiki/Q7187;https://www.wikidata.org/wiki/Q929833;https://www.wikidata.org/wiki/Q1860</t>
  </si>
  <si>
    <t xml:space="preserve">Rare diseases with their associated genes for english language</t>
  </si>
  <si>
    <t xml:space="preserve">D11</t>
  </si>
  <si>
    <t xml:space="preserve">Phenotypes associated with rare diseases annotation dataset for english language</t>
  </si>
  <si>
    <t xml:space="preserve">Rare disease;phenotype;english language</t>
  </si>
  <si>
    <t xml:space="preserve">https://www.wikidata.org/wiki/Q929833;https://www.wikidata.org/wiki/Q25203551;https://www.wikidata.org/wiki/Q1860</t>
  </si>
  <si>
    <t xml:space="preserve">D12</t>
  </si>
  <si>
    <t xml:space="preserve">Phenotypes associated with rare diseases annotation dataset for french language</t>
  </si>
  <si>
    <t xml:space="preserve">Rare disease;phenotype;french language</t>
  </si>
  <si>
    <t xml:space="preserve">https://www.wikidata.org/wiki/Q929833;https://www.wikidata.org/wiki/Q25203551;https://www.wikidata.org/wiki/Q150</t>
  </si>
  <si>
    <t xml:space="preserve">D13</t>
  </si>
  <si>
    <t xml:space="preserve">Phenotypes associated with rare diseases annotation dataset for german language</t>
  </si>
  <si>
    <t xml:space="preserve">Rare disease;phenotype;german language</t>
  </si>
  <si>
    <t xml:space="preserve">https://www.wikidata.org/wiki/Q929833;https://www.wikidata.org/wiki/Q25203551;https://www.wikidata.org/wiki/Q188</t>
  </si>
  <si>
    <t xml:space="preserve">D14</t>
  </si>
  <si>
    <t xml:space="preserve">Phenotypes associated with rare diseases annotation dataset for spanish language</t>
  </si>
  <si>
    <t xml:space="preserve">Rare disease;phenotype;spanish language</t>
  </si>
  <si>
    <t xml:space="preserve">https://www.wikidata.org/wiki/Q929833;https://www.wikidata.org/wiki/Q25203551;https://www.wikidata.org/wiki/Q1321</t>
  </si>
  <si>
    <t xml:space="preserve">D15</t>
  </si>
  <si>
    <t xml:space="preserve">Phenotypes associated with rare diseases annotation dataset for italian language</t>
  </si>
  <si>
    <t xml:space="preserve">Rare disease;phenotype;italian language</t>
  </si>
  <si>
    <t xml:space="preserve">https://www.wikidata.org/wiki/Q929833;https://www.wikidata.org/wiki/Q25203551;https://www.wikidata.org/wiki/Q652</t>
  </si>
  <si>
    <t xml:space="preserve">D16</t>
  </si>
  <si>
    <t xml:space="preserve">Phenotypes associated with rare diseases annotation dataset for dutch language</t>
  </si>
  <si>
    <t xml:space="preserve">Rare disease;phenotype;dutch language</t>
  </si>
  <si>
    <t xml:space="preserve">https://www.wikidata.org/wiki/Q929833;https://www.wikidata.org/wiki/Q25203551;https://www.wikidata.org/wiki/Q7411</t>
  </si>
  <si>
    <t xml:space="preserve">D17</t>
  </si>
  <si>
    <t xml:space="preserve">Phenotypes associated with rare diseases annotation dataset for portuguese language</t>
  </si>
  <si>
    <t xml:space="preserve">Rare disease;phenotype;portuguese language</t>
  </si>
  <si>
    <t xml:space="preserve">https://www.wikidata.org/wiki/Q929833;https://www.wikidata.org/wiki/Q25203551;https://www.wikidata.org/wiki/Q5146</t>
  </si>
  <si>
    <t xml:space="preserve">D18</t>
  </si>
  <si>
    <t xml:space="preserve">Rare Cardiac Diseases in english language</t>
  </si>
  <si>
    <t xml:space="preserve">Rare disease;classification;english language;cardiac disease</t>
  </si>
  <si>
    <t xml:space="preserve">https://www.wikidata.org/wiki/Q1860;https://www.wikidata.org/wiki/Q929833;https://www.wikidata.org/wiki/Q5962346;https://www.wikidata.org/wiki/Q190805;http://www.orpha.net/ORDO/Orphanet_97929</t>
  </si>
  <si>
    <t xml:space="preserve">Classifications of rare rare cardiac diseases as a hierarchical representation in english language</t>
  </si>
  <si>
    <t xml:space="preserve">D19</t>
  </si>
  <si>
    <t xml:space="preserve">Rare Developmental Anomalies During Embryogenesis in english language</t>
  </si>
  <si>
    <t xml:space="preserve">Rare disease;classification;english language;</t>
  </si>
  <si>
    <t xml:space="preserve">Classifications of rare rare developmental anomalies during embryogenesis as a hierarchical representation in english language</t>
  </si>
  <si>
    <t xml:space="preserve">D20</t>
  </si>
  <si>
    <t xml:space="preserve">Rare Cardiac Malformations in english language</t>
  </si>
  <si>
    <t xml:space="preserve">https://www.wikidata.org/wiki/Q1860;https://www.wikidata.org/wiki/Q929833;https://www.wikidata.org/wiki/Q5962346;http://www.orpha.net/ORDO/Orphanet_156532</t>
  </si>
  <si>
    <t xml:space="preserve">Classifications of rare rare cardiac malformations as a hierarchical representation in english language</t>
  </si>
  <si>
    <t xml:space="preserve">D21</t>
  </si>
  <si>
    <t xml:space="preserve">Rare Sucking Swallowing Disorders in english language</t>
  </si>
  <si>
    <t xml:space="preserve">Classifications of rare rare sucking swallowing disorders as a hierarchical representation in english language</t>
  </si>
  <si>
    <t xml:space="preserve">D22</t>
  </si>
  <si>
    <t xml:space="preserve">Rare Inborn Errors Of Metabolism in english language</t>
  </si>
  <si>
    <t xml:space="preserve">https://www.wikidata.org/wiki/Q1860;https://www.wikidata.org/wiki/Q929833;https://www.wikidata.org/wiki/Q5962346;http://www.orpha.net/ORDO/Orphanet_68367</t>
  </si>
  <si>
    <t xml:space="preserve">Classifications of rare rare inborn errors of metabolism as a hierarchical representation in english language</t>
  </si>
  <si>
    <t xml:space="preserve">D23</t>
  </si>
  <si>
    <t xml:space="preserve">Rare Gastroenterological Diseases in english language</t>
  </si>
  <si>
    <t xml:space="preserve">Classifications of rare rare gastroenterological diseases as a hierarchical representation in english language</t>
  </si>
  <si>
    <t xml:space="preserve">D24</t>
  </si>
  <si>
    <t xml:space="preserve">Rare Genetic Diseases in english language</t>
  </si>
  <si>
    <t xml:space="preserve">https://www.wikidata.org/wiki/Q1860;https://www.wikidata.org/wiki/Q929833;https://www.wikidata.org/wiki/Q5962346;http://www.orpha.net/ORDO/Orphanet_98053</t>
  </si>
  <si>
    <t xml:space="preserve">Classifications of rare rare genetic diseases as a hierarchical representation in english language</t>
  </si>
  <si>
    <t xml:space="preserve">D25</t>
  </si>
  <si>
    <t xml:space="preserve">Rare Neurological Diseases in english language</t>
  </si>
  <si>
    <t xml:space="preserve">https://www.wikidata.org/wiki/Q1860;https://www.wikidata.org/wiki/Q929833;https://www.wikidata.org/wiki/Q5962346;http://www.orpha.net/ORDO/Orphanet_98006</t>
  </si>
  <si>
    <t xml:space="preserve">Classifications of rare rare neurological diseases as a hierarchical representation in english language</t>
  </si>
  <si>
    <t xml:space="preserve">D26</t>
  </si>
  <si>
    <t xml:space="preserve">Rare Abdominal Surgical Diseases in english language</t>
  </si>
  <si>
    <t xml:space="preserve">https://www.wikidata.org/wiki/Q1860;https://www.wikidata.org/wiki/Q929833;https://www.wikidata.org/wiki/Q5962346;http://www.orpha.net/ORDO/Orphanet_165711</t>
  </si>
  <si>
    <t xml:space="preserve">Classifications of rare rare abdominal surgical diseases as a hierarchical representation in english language</t>
  </si>
  <si>
    <t xml:space="preserve">D27</t>
  </si>
  <si>
    <t xml:space="preserve">Rare Hepatic Diseases in english language</t>
  </si>
  <si>
    <t xml:space="preserve">https://www.wikidata.org/wiki/Q1860;https://www.wikidata.org/wiki/Q929833;https://www.wikidata.org/wiki/Q5962346;http://www.orpha.net/ORDO/Orphanet_57146</t>
  </si>
  <si>
    <t xml:space="preserve">Classifications of rare rare hepatic diseases as a hierarchical representation in english language</t>
  </si>
  <si>
    <t xml:space="preserve">D28</t>
  </si>
  <si>
    <t xml:space="preserve">Rare Respiratory Diseases in english language</t>
  </si>
  <si>
    <t xml:space="preserve">https://www.wikidata.org/wiki/Q1860;https://www.wikidata.org/wiki/Q929833;https://www.wikidata.org/wiki/Q5962346;http://www.orpha.net/ORDO/Orphanet_97955</t>
  </si>
  <si>
    <t xml:space="preserve">Classifications of rare rare respiratory diseases as a hierarchical representation in english language</t>
  </si>
  <si>
    <t xml:space="preserve">D29</t>
  </si>
  <si>
    <t xml:space="preserve">Rare Urogenital Diseases in english language</t>
  </si>
  <si>
    <t xml:space="preserve">https://www.wikidata.org/wiki/Q1860;https://www.wikidata.org/wiki/Q929833;https://www.wikidata.org/wiki/Q5962346;http://www.orpha.net/ORDO/Orphanet_101433</t>
  </si>
  <si>
    <t xml:space="preserve">Classifications of rare rare urogenital diseases as a hierarchical representation in english language</t>
  </si>
  <si>
    <t xml:space="preserve">D30</t>
  </si>
  <si>
    <t xml:space="preserve">Rare Surgical Thoracic Diseases in english language</t>
  </si>
  <si>
    <t xml:space="preserve">https://www.wikidata.org/wiki/Q1860;https://www.wikidata.org/wiki/Q929833;https://www.wikidata.org/wiki/Q5962346;http://www.orpha.net/ORDO/Orphanet_97962</t>
  </si>
  <si>
    <t xml:space="preserve">Classifications of rare rare surgical thoracic diseases as a hierarchical representation in english language</t>
  </si>
  <si>
    <t xml:space="preserve">D31</t>
  </si>
  <si>
    <t xml:space="preserve">Rare Skin Diseases in english language</t>
  </si>
  <si>
    <t xml:space="preserve">https://www.wikidata.org/wiki/Q1860;https://www.wikidata.org/wiki/Q929833;https://www.wikidata.org/wiki/Q5962346;http://www.orpha.net/ORDO/Orphanet_89826</t>
  </si>
  <si>
    <t xml:space="preserve">Classifications of rare rare skin diseases as a hierarchical representation in english language</t>
  </si>
  <si>
    <t xml:space="preserve">D32</t>
  </si>
  <si>
    <t xml:space="preserve">Rare Renal Diseases in english language</t>
  </si>
  <si>
    <t xml:space="preserve">https://www.wikidata.org/wiki/Q1860;https://www.wikidata.org/wiki/Q929833;https://www.wikidata.org/wiki/Q5962346;http://www.orpha.net/ORDO/Orphanet_93626</t>
  </si>
  <si>
    <t xml:space="preserve">Classifications of rare rare renal diseases as a hierarchical representation in english language</t>
  </si>
  <si>
    <t xml:space="preserve">D33</t>
  </si>
  <si>
    <t xml:space="preserve">Rare Eye Diseases in english language</t>
  </si>
  <si>
    <t xml:space="preserve">Classifications of rare rare eye diseases as a hierarchical representation in english language</t>
  </si>
  <si>
    <t xml:space="preserve">D34</t>
  </si>
  <si>
    <t xml:space="preserve">Rare Endocrine Diseases in english language</t>
  </si>
  <si>
    <t xml:space="preserve">https://www.wikidata.org/wiki/Q1860;https://www.wikidata.org/wiki/Q929833;https://www.wikidata.org/wiki/Q5962346;http://www.orpha.net/ORDO/Orphanet_97978</t>
  </si>
  <si>
    <t xml:space="preserve">Classifications of rare rare endocrine diseases as a hierarchical representation in english language</t>
  </si>
  <si>
    <t xml:space="preserve">D35</t>
  </si>
  <si>
    <t xml:space="preserve">Rare Haematological Diseases in english language</t>
  </si>
  <si>
    <t xml:space="preserve">https://www.wikidata.org/wiki/Q1860;https://www.wikidata.org/wiki/Q929833;https://www.wikidata.org/wiki/Q5962346;http://www.orpha.net/ORDO/Orphanet_97992</t>
  </si>
  <si>
    <t xml:space="preserve">Classifications of rare rare haematological diseases as a hierarchical representation in english language</t>
  </si>
  <si>
    <t xml:space="preserve">D36</t>
  </si>
  <si>
    <t xml:space="preserve">Rare Immunological Diseases in english language</t>
  </si>
  <si>
    <t xml:space="preserve">Classifications of rare rare immunological diseases as a hierarchical representation in english language</t>
  </si>
  <si>
    <t xml:space="preserve">D37</t>
  </si>
  <si>
    <t xml:space="preserve">Rare Systemic And Rhumatological Diseases in english language</t>
  </si>
  <si>
    <t xml:space="preserve">https://www.wikidata.org/wiki/Q1860;https://www.wikidata.org/wiki/Q929833;https://www.wikidata.org/wiki/Q5962346;http://www.orpha.net/ORDO/Orphanet_98023</t>
  </si>
  <si>
    <t xml:space="preserve">Classifications of rare rare systemic and rhumatological diseases as a hierarchical representation in english language</t>
  </si>
  <si>
    <t xml:space="preserve">D38</t>
  </si>
  <si>
    <t xml:space="preserve">Rare Odontological Diseases in english language</t>
  </si>
  <si>
    <t xml:space="preserve">https://www.wikidata.org/wiki/Q1860;https://www.wikidata.org/wiki/Q929833;https://www.wikidata.org/wiki/Q5962346;http://www.orpha.net/ORDO/Orphanet_98026</t>
  </si>
  <si>
    <t xml:space="preserve">Classifications of rare rare odontological diseases as a hierarchical representation in english language</t>
  </si>
  <si>
    <t xml:space="preserve">D39</t>
  </si>
  <si>
    <t xml:space="preserve">Rare Circulatory System Diseases in english language</t>
  </si>
  <si>
    <t xml:space="preserve">https://www.wikidata.org/wiki/Q1860;https://www.wikidata.org/wiki/Q929833;https://www.wikidata.org/wiki/Q5962346;http://www.orpha.net/ORDO/Orphanet_98028</t>
  </si>
  <si>
    <t xml:space="preserve">Classifications of rare rare circulatory system diseases as a hierarchical representation in english language</t>
  </si>
  <si>
    <t xml:space="preserve">D40</t>
  </si>
  <si>
    <t xml:space="preserve">Rare Bone Diseases in english language</t>
  </si>
  <si>
    <t xml:space="preserve">https://www.wikidata.org/wiki/Q1860;https://www.wikidata.org/wiki/Q929833;https://www.wikidata.org/wiki/Q5962346;http://www.orpha.net/ORDO/Orphanet_93419</t>
  </si>
  <si>
    <t xml:space="preserve">Classifications of rare rare bone diseases as a hierarchical representation in english language</t>
  </si>
  <si>
    <t xml:space="preserve">D41</t>
  </si>
  <si>
    <t xml:space="preserve">Rare Otorhinolaryngological Diseases in english language</t>
  </si>
  <si>
    <t xml:space="preserve">https://www.wikidata.org/wiki/Q1860;https://www.wikidata.org/wiki/Q929833;https://www.wikidata.org/wiki/Q5962346;http://www.orpha.net/ORDO/Orphanet_98036</t>
  </si>
  <si>
    <t xml:space="preserve">Classifications of rare rare otorhinolaryngological diseases as a hierarchical representation in english language</t>
  </si>
  <si>
    <t xml:space="preserve">D42</t>
  </si>
  <si>
    <t xml:space="preserve">Rare Infertility in english language</t>
  </si>
  <si>
    <t xml:space="preserve">https://www.wikidata.org/wiki/Q1860;https://www.wikidata.org/wiki/Q929833;https://www.wikidata.org/wiki/Q5962346;http://www.orpha.net/ORDO/Orphanet_98047</t>
  </si>
  <si>
    <t xml:space="preserve">Classifications of rare rare infertility as a hierarchical representation in english language</t>
  </si>
  <si>
    <t xml:space="preserve">D43</t>
  </si>
  <si>
    <t xml:space="preserve">Rare Neoplastic Diseases in english language</t>
  </si>
  <si>
    <t xml:space="preserve">https://www.wikidata.org/wiki/Q1860;https://www.wikidata.org/wiki/Q929833;https://www.wikidata.org/wiki/Q5962346;http://www.orpha.net/ORDO/Orphanet_250908</t>
  </si>
  <si>
    <t xml:space="preserve">Classifications of rare rare neoplastic diseases as a hierarchical representation in english language</t>
  </si>
  <si>
    <t xml:space="preserve">D44</t>
  </si>
  <si>
    <t xml:space="preserve">Rare Infectious Diseases in english language</t>
  </si>
  <si>
    <t xml:space="preserve">https://www.wikidata.org/wiki/Q1860;https://www.wikidata.org/wiki/Q929833;https://www.wikidata.org/wiki/Q5962346;http://www.orpha.net/ORDO/Orphanet_68416</t>
  </si>
  <si>
    <t xml:space="preserve">Classifications of rare rare infectious diseases as a hierarchical representation in english language</t>
  </si>
  <si>
    <t xml:space="preserve">D45</t>
  </si>
  <si>
    <t xml:space="preserve">Rare Intoxications in english language</t>
  </si>
  <si>
    <t xml:space="preserve">Classifications of rare rare intoxications as a hierarchical representation in english language</t>
  </si>
  <si>
    <t xml:space="preserve">D46</t>
  </si>
  <si>
    <t xml:space="preserve">Rare Gynaecological And Obstetric Diseases in english language</t>
  </si>
  <si>
    <t xml:space="preserve">https://www.wikidata.org/wiki/Q1860;https://www.wikidata.org/wiki/Q929833;https://www.wikidata.org/wiki/Q5962346;http://www.orpha.net/ORDO/Orphanet_96344</t>
  </si>
  <si>
    <t xml:space="preserve">Classifications of rare rare gynaecological and obstetric diseases as a hierarchical representation in english language</t>
  </si>
  <si>
    <t xml:space="preserve">D47</t>
  </si>
  <si>
    <t xml:space="preserve">Rare Surgical Maxillo-facial Diseases in english language</t>
  </si>
  <si>
    <t xml:space="preserve">Classifications of rare rare surgical maxillo-facial diseases as a hierarchical representation in english language</t>
  </si>
  <si>
    <t xml:space="preserve">D48</t>
  </si>
  <si>
    <t xml:space="preserve">Rare Allergic Disease in english language</t>
  </si>
  <si>
    <t xml:space="preserve">https://www.wikidata.org/wiki/Q1860;https://www.wikidata.org/wiki/Q929833;https://www.wikidata.org/wiki/Q5962346;http://www.orpha.net/ORDO/Orphanet_98050</t>
  </si>
  <si>
    <t xml:space="preserve">Classifications of rare rare allergic disease as a hierarchical representation in english language</t>
  </si>
  <si>
    <t xml:space="preserve">D49</t>
  </si>
  <si>
    <t xml:space="preserve">Rare Teratologic Disorders in english language</t>
  </si>
  <si>
    <t xml:space="preserve">Classifications of rare rare teratologic disorders as a hierarchical representation in english language</t>
  </si>
  <si>
    <t xml:space="preserve">D50</t>
  </si>
  <si>
    <t xml:space="preserve">Chromosomal Anomalies Sorted By Chromosomesin english language</t>
  </si>
  <si>
    <t xml:space="preserve">Classifications of rare chromosomal anomalies sorted by chromosomesas a hierarchical representation in english language</t>
  </si>
  <si>
    <t xml:space="preserve">D51</t>
  </si>
  <si>
    <t xml:space="preserve">Rare Rheumatologic Diseases Of Childhood in english language</t>
  </si>
  <si>
    <t xml:space="preserve">https://www.wikidata.org/wiki/Q1860;https://www.wikidata.org/wiki/Q929833;https://www.wikidata.org/wiki/Q5962346;http://www.orpha.net/ORDO/Orphanet_182231</t>
  </si>
  <si>
    <t xml:space="preserve">Classifications of rare rare rheumatologic diseases of childhood as a hierarchical representation in english language</t>
  </si>
  <si>
    <t xml:space="preserve">D52</t>
  </si>
  <si>
    <t xml:space="preserve">Rare Disorders Potentially Indicated For Transplantin english language</t>
  </si>
  <si>
    <t xml:space="preserve">Classifications of rare rare disorders potentially indicated for transplantas a hierarchical representation in english language</t>
  </si>
  <si>
    <t xml:space="preserve">D53</t>
  </si>
  <si>
    <t xml:space="preserve">Rare disease epidemiology in english language</t>
  </si>
  <si>
    <t xml:space="preserve">Rare disease;epidemiology;prevalence;english language</t>
  </si>
  <si>
    <t xml:space="preserve">D54</t>
  </si>
  <si>
    <t xml:space="preserve">Rare disease epidemiology in french language</t>
  </si>
  <si>
    <t xml:space="preserve">Rare disease;epidemiology;prevalence;french language</t>
  </si>
  <si>
    <t xml:space="preserve">D55</t>
  </si>
  <si>
    <t xml:space="preserve">Rare disease epidemiology in italian language</t>
  </si>
  <si>
    <t xml:space="preserve">Rare disease;epidemiology;prevalence;italian language</t>
  </si>
  <si>
    <t xml:space="preserve">D56</t>
  </si>
  <si>
    <t xml:space="preserve">Rare disease epidemiology in spanish language</t>
  </si>
  <si>
    <t xml:space="preserve">Rare disease;epidemiology;prevalence;spanish language</t>
  </si>
  <si>
    <t xml:space="preserve">D57</t>
  </si>
  <si>
    <t xml:space="preserve">Rare disease epidemiology in dutch language</t>
  </si>
  <si>
    <t xml:space="preserve">Rare disease;epidemiology;prevalence;dutch language</t>
  </si>
  <si>
    <t xml:space="preserve">D58</t>
  </si>
  <si>
    <t xml:space="preserve">Rare disease epidemiology in german language</t>
  </si>
  <si>
    <t xml:space="preserve">Rare disease;epidemiology;prevalence;german language</t>
  </si>
  <si>
    <t xml:space="preserve">D59</t>
  </si>
  <si>
    <t xml:space="preserve">Rare disease epidemiology in portuguese language</t>
  </si>
  <si>
    <t xml:space="preserve">Rare disease;epidemiology;prevalence;portuguese language</t>
  </si>
  <si>
    <t xml:space="preserve">D60</t>
  </si>
  <si>
    <t xml:space="preserve">Rare disease natural history in english language</t>
  </si>
  <si>
    <t xml:space="preserve">Rare disease;age of onset;inheritance;english language</t>
  </si>
  <si>
    <t xml:space="preserve">D61</t>
  </si>
  <si>
    <t xml:space="preserve">Rare disease natural history in french language</t>
  </si>
  <si>
    <t xml:space="preserve">Rare disease;age of onset;inheritance;french language</t>
  </si>
  <si>
    <t xml:space="preserve">D62</t>
  </si>
  <si>
    <t xml:space="preserve">Rare disease natural history in italian language</t>
  </si>
  <si>
    <t xml:space="preserve">Rare disease;age of onset;inheritance;italian language</t>
  </si>
  <si>
    <t xml:space="preserve">D63</t>
  </si>
  <si>
    <t xml:space="preserve">Rare disease natural history in spanish language</t>
  </si>
  <si>
    <t xml:space="preserve">Rare disease;age of onset;inheritance;spanish language</t>
  </si>
  <si>
    <t xml:space="preserve">D64</t>
  </si>
  <si>
    <t xml:space="preserve">Rare disease natural history in dutch language</t>
  </si>
  <si>
    <t xml:space="preserve">Rare disease;age of onset;inheritance;dutch language</t>
  </si>
  <si>
    <t xml:space="preserve">D65</t>
  </si>
  <si>
    <t xml:space="preserve">Rare disease natural history in german language</t>
  </si>
  <si>
    <t xml:space="preserve">Rare disease;age of onset;inheritance;german language</t>
  </si>
  <si>
    <t xml:space="preserve">D66</t>
  </si>
  <si>
    <t xml:space="preserve">Rare disease natural history in portuguese language</t>
  </si>
  <si>
    <t xml:space="preserve">Rare disease;age of onset;inheritance;portuguese language</t>
  </si>
  <si>
    <t xml:space="preserve">Dataset_id</t>
  </si>
  <si>
    <t xml:space="preserve">Licence</t>
  </si>
  <si>
    <t xml:space="preserve">download_url</t>
  </si>
  <si>
    <t xml:space="preserve">media_type</t>
  </si>
  <si>
    <t xml:space="preserve">file_size</t>
  </si>
  <si>
    <t xml:space="preserve">XML distribution of cross-referencing of rare diseases for english language</t>
  </si>
  <si>
    <t xml:space="preserve">https://creativecommons.org/licenses/by/4.0/legalcode</t>
  </si>
  <si>
    <t xml:space="preserve">http://www.orphadata.org/data/xml/en_product1.xml</t>
  </si>
  <si>
    <t xml:space="preserve">application/xml</t>
  </si>
  <si>
    <t xml:space="preserve">XML distribution of Cross-referencing of rare diseases for french language</t>
  </si>
  <si>
    <t xml:space="preserve">http://www.orphadata.org/data/xml/fr_product1.xml</t>
  </si>
  <si>
    <t xml:space="preserve">XML distribution of Cross-referencing of rare diseases for german language</t>
  </si>
  <si>
    <t xml:space="preserve">http://www.orphadata.org/data/xml/de_product1.xml</t>
  </si>
  <si>
    <t xml:space="preserve">XML distribution of Cross-referencing of rare diseases for spanish language</t>
  </si>
  <si>
    <t xml:space="preserve">http://www.orphadata.org/data/xml/es_product1.xml</t>
  </si>
  <si>
    <t xml:space="preserve">XML distribution of Cross-referencing of rare diseases for dutch language</t>
  </si>
  <si>
    <t xml:space="preserve">http://www.orphadata.org/data/xml/nl_product1.xml</t>
  </si>
  <si>
    <t xml:space="preserve">XML distribution of  Cross-referencing of rare diseases for italian language</t>
  </si>
  <si>
    <t xml:space="preserve">http://www.orphadata.org/data/xml/it_product1.xml</t>
  </si>
  <si>
    <t xml:space="preserve">XML distribution of Cross-referencing of rare diseases for portuguese language</t>
  </si>
  <si>
    <t xml:space="preserve">http://www.orphadata.org/data/xml/pt_product1.xml</t>
  </si>
  <si>
    <t xml:space="preserve">XML distribution of Cross-referencing of rare diseases for polish language</t>
  </si>
  <si>
    <t xml:space="preserve">http://www.orphadata.org/data/xml/pl_product1.xml</t>
  </si>
  <si>
    <t xml:space="preserve">XML distribution of Cross-referencing of rare diseases for czech language</t>
  </si>
  <si>
    <t xml:space="preserve">http://www.orphadata.org/data/xml/cz_product1.xml</t>
  </si>
  <si>
    <t xml:space="preserve">XML distribution of rare diseases with their associated genes for english language</t>
  </si>
  <si>
    <t xml:space="preserve">http://www.orphadata.org/data/xml/en_product6.xml</t>
  </si>
  <si>
    <t xml:space="preserve">XML distribution of phenotypes associated with rare diseases annotation dataset for english language</t>
  </si>
  <si>
    <t xml:space="preserve">http://www.orphadata.org/data/xml/en_product4_HPO.xml</t>
  </si>
  <si>
    <t xml:space="preserve">XML distribution of phenotypes associated with rare diseases annotation dataset for french language</t>
  </si>
  <si>
    <t xml:space="preserve">http://www.orphadata.org/data/xml/fr_product4_HPO.xml</t>
  </si>
  <si>
    <t xml:space="preserve">XML distribution of phenotypes associated with rare diseases annotation dataset for german language</t>
  </si>
  <si>
    <t xml:space="preserve">http://www.orphadata.org/data/xml/de_product4_HPO.xml</t>
  </si>
  <si>
    <t xml:space="preserve">XML distribution of phenotypes associated with rare diseases annotation dataset for spanish language</t>
  </si>
  <si>
    <t xml:space="preserve">http://www.orphadata.org/data/xml/es_product4_HPO.xml</t>
  </si>
  <si>
    <t xml:space="preserve">XML distribution of phenotypes associated with rare diseases annotation dataset for italian language</t>
  </si>
  <si>
    <t xml:space="preserve">http://www.orphadata.org/data/xml/it_product4_HPO.xml</t>
  </si>
  <si>
    <t xml:space="preserve">XML distribution of phenotypes associated with rare diseases annotation dataset for dutch language</t>
  </si>
  <si>
    <t xml:space="preserve">http://www.orphadata.org/data/xml/nl_product4_HPO.xml</t>
  </si>
  <si>
    <t xml:space="preserve">XML distribution of phenotypes associated with rare diseases annotation dataset for portuguese language</t>
  </si>
  <si>
    <t xml:space="preserve">http://www.orphadata.org/data/xml/pt_product4_HPO.xml</t>
  </si>
  <si>
    <t xml:space="preserve">XML distribution of classifications of rare cardiac diseases in english language</t>
  </si>
  <si>
    <t xml:space="preserve">http://www.orphadata.org/data/xml/en_product3_146.xml</t>
  </si>
  <si>
    <t xml:space="preserve">XML distribution of classifications of rare developmental anomalies during embryogenesis in english language</t>
  </si>
  <si>
    <t xml:space="preserve">http://www.orphadata.org/data/xml/en_product3_147.xml</t>
  </si>
  <si>
    <t xml:space="preserve">XML distribution of classifications of rare cardiac malformations in english language</t>
  </si>
  <si>
    <t xml:space="preserve">http://www.orphadata.org/data/xml/en_product3_148.xml</t>
  </si>
  <si>
    <t xml:space="preserve">XML distribution of classifications of rare sucking swallowing disorders in english language</t>
  </si>
  <si>
    <t xml:space="preserve">http://www.orphadata.org/data/xml/en_product3_149.xml</t>
  </si>
  <si>
    <t xml:space="preserve">XML distribution of classifications of rare inborn errors of metabolism in english language</t>
  </si>
  <si>
    <t xml:space="preserve">http://www.orphadata.org/data/xml/en_product3_150.xml</t>
  </si>
  <si>
    <t xml:space="preserve">XML distribution of classifications of rare gastroenterological diseases in english language</t>
  </si>
  <si>
    <t xml:space="preserve">http://www.orphadata.org/data/xml/en_product3_152.xml</t>
  </si>
  <si>
    <t xml:space="preserve">XML distribution of classifications of rare genetic diseases in english language</t>
  </si>
  <si>
    <t xml:space="preserve">http://www.orphadata.org/data/xml/en_product3_156.xml</t>
  </si>
  <si>
    <t xml:space="preserve">XML distribution of classifications of rare neurological diseases in english language</t>
  </si>
  <si>
    <t xml:space="preserve">http://www.orphadata.org/data/xml/en_product3_181.xml</t>
  </si>
  <si>
    <t xml:space="preserve">XML distribution of classifications of rare abdominal surgical diseases in english language</t>
  </si>
  <si>
    <t xml:space="preserve">http://www.orphadata.org/data/xml/en_product3_182.xml</t>
  </si>
  <si>
    <t xml:space="preserve">XML distribution of classifications of rare hepatic diseases in english language</t>
  </si>
  <si>
    <t xml:space="preserve">http://www.orphadata.org/data/xml/en_product3_183.xml</t>
  </si>
  <si>
    <t xml:space="preserve">XML distribution of classifications of rare respiratory diseases in english language</t>
  </si>
  <si>
    <t xml:space="preserve">http://www.orphadata.org/data/xml/en_product3_184.xml</t>
  </si>
  <si>
    <t xml:space="preserve">XML distribution of classifications of rare urogenital diseases in english language</t>
  </si>
  <si>
    <t xml:space="preserve">http://www.orphadata.org/data/xml/en_product3_185.xml</t>
  </si>
  <si>
    <t xml:space="preserve">XML distribution of classifications of rare surgical thoracic diseases in english language</t>
  </si>
  <si>
    <t xml:space="preserve">http://www.orphadata.org/data/xml/en_product3_186.xml</t>
  </si>
  <si>
    <t xml:space="preserve">XML distribution of classifications of rare skin diseases in english language</t>
  </si>
  <si>
    <t xml:space="preserve">http://www.orphadata.org/data/xml/en_product3_187.xml</t>
  </si>
  <si>
    <t xml:space="preserve">XML distribution of classifications of rare renal diseases in english language</t>
  </si>
  <si>
    <t xml:space="preserve">http://www.orphadata.org/data/xml/en_product3_188.xml</t>
  </si>
  <si>
    <t xml:space="preserve">XML distribution of classifications of rare eye diseases in english language</t>
  </si>
  <si>
    <t xml:space="preserve">http://www.orphadata.org/data/xml/en_product3_189.xml</t>
  </si>
  <si>
    <t xml:space="preserve">XML distribution of classifications of rare endocrine diseases in english language</t>
  </si>
  <si>
    <t xml:space="preserve">http://www.orphadata.org/data/xml/en_product3_193.xml</t>
  </si>
  <si>
    <t xml:space="preserve">XML distribution of classifications of rare haematological diseases in english language</t>
  </si>
  <si>
    <t xml:space="preserve">http://www.orphadata.org/data/xml/en_product3_194.xml</t>
  </si>
  <si>
    <t xml:space="preserve">XML distribution of classifications of rare immunological diseases in english language</t>
  </si>
  <si>
    <t xml:space="preserve">http://www.orphadata.org/data/xml/en_product3_195.xml</t>
  </si>
  <si>
    <t xml:space="preserve">XML distribution of classifications of rare systemic and rhumatological diseases in english language</t>
  </si>
  <si>
    <t xml:space="preserve">http://www.orphadata.org/data/xml/en_product3_196.xml</t>
  </si>
  <si>
    <t xml:space="preserve">XML distribution of classifications of rare odontological diseases in english language</t>
  </si>
  <si>
    <t xml:space="preserve">http://www.orphadata.org/data/xml/en_product3_197.xml</t>
  </si>
  <si>
    <t xml:space="preserve">XML distribution of classifications of rare circulatory system diseases in english language</t>
  </si>
  <si>
    <t xml:space="preserve">http://www.orphadata.org/data/xml/en_product3_198.xml</t>
  </si>
  <si>
    <t xml:space="preserve">XML distribution of classifications of rare bone diseases in english language</t>
  </si>
  <si>
    <t xml:space="preserve">http://www.orphadata.org/data/xml/en_product3_199.xml</t>
  </si>
  <si>
    <t xml:space="preserve">XML distribution of classifications of rare otorhinolaryngological diseases in english language</t>
  </si>
  <si>
    <t xml:space="preserve">http://www.orphadata.org/data/xml/en_product3_200.xml</t>
  </si>
  <si>
    <t xml:space="preserve">XML distribution of classifications of rare infertility in english language</t>
  </si>
  <si>
    <t xml:space="preserve">http://www.orphadata.org/data/xml/en_product3_201.xml</t>
  </si>
  <si>
    <t xml:space="preserve">XML distribution of classifications of rare neoplastic diseases in english language</t>
  </si>
  <si>
    <t xml:space="preserve">http://www.orphadata.org/data/xml/en_product3_202.xml</t>
  </si>
  <si>
    <t xml:space="preserve">XML distribution of classifications of rare infectious diseases in english language</t>
  </si>
  <si>
    <t xml:space="preserve">http://www.orphadata.org/data/xml/en_product3_203.xml</t>
  </si>
  <si>
    <t xml:space="preserve">XML distribution of classifications of rare intoxications in english language</t>
  </si>
  <si>
    <t xml:space="preserve">http://www.orphadata.org/data/xml/en_product3_204.xml</t>
  </si>
  <si>
    <t xml:space="preserve">XML distribution of classifications of rare gynaecological and obstetric diseases in english language</t>
  </si>
  <si>
    <t xml:space="preserve">http://www.orphadata.org/data/xml/en_product3_205.xml</t>
  </si>
  <si>
    <t xml:space="preserve">XML distribution of classifications of rare surgical maxillo-facial diseases in english language</t>
  </si>
  <si>
    <t xml:space="preserve">http://www.orphadata.org/data/xml/en_product3_209.xml</t>
  </si>
  <si>
    <t xml:space="preserve">XML distribution of classifications of rare allergic disease in english language</t>
  </si>
  <si>
    <t xml:space="preserve">http://www.orphadata.org/data/xml/en_product3_212.xml</t>
  </si>
  <si>
    <t xml:space="preserve">XML distribution of classifications of rare teratologic disorders in english language</t>
  </si>
  <si>
    <t xml:space="preserve">http://www.orphadata.org/data/xml/en_product3_216.xml</t>
  </si>
  <si>
    <t xml:space="preserve">XML distribution of classifications of chromosomal anomalies sorted by chromosomesin english language</t>
  </si>
  <si>
    <t xml:space="preserve">http://www.orphadata.org/data/xml/en_product3_229.xml</t>
  </si>
  <si>
    <t xml:space="preserve">XML distribution of classifications of rare rheumatologic diseases of childhood in english language</t>
  </si>
  <si>
    <t xml:space="preserve">http://www.orphadata.org/data/xml/en_product3_231.xml</t>
  </si>
  <si>
    <t xml:space="preserve">XML distribution of classifications of rare disorders potentially indicated for transplantin english language</t>
  </si>
  <si>
    <t xml:space="preserve">http://www.orphadata.org/data/xml/en_product3_233.xml</t>
  </si>
  <si>
    <t xml:space="preserve">XML distribution of rare disease epidemiology (prevalence) in portuguese language</t>
  </si>
  <si>
    <t xml:space="preserve">http://www.orphadata.org/data/xml/pt_product9_prev.xml</t>
  </si>
  <si>
    <t xml:space="preserve">XML distribution of rare disease epidemiology (prevalence) in dutch language</t>
  </si>
  <si>
    <t xml:space="preserve">http://www.orphadata.org/data/xml/nl_product9_prev.xml</t>
  </si>
  <si>
    <t xml:space="preserve">XML distribution of rare disease epidemiology (prevalence) in spanish language</t>
  </si>
  <si>
    <t xml:space="preserve">http://www.orphadata.org/data/xml/es_product9_prev.xml</t>
  </si>
  <si>
    <t xml:space="preserve">XML distribution of rare disease epidemiology (prevalence) in italian language</t>
  </si>
  <si>
    <t xml:space="preserve">http://www.orphadata.org/data/xml/it_product9_prev.xml</t>
  </si>
  <si>
    <t xml:space="preserve">XML distribution of rare disease epidemiology (prevalence) in english language</t>
  </si>
  <si>
    <t xml:space="preserve">http://www.orphadata.org/data/xml/en_product9_prev.xml</t>
  </si>
  <si>
    <t xml:space="preserve">XML distribution of rare disease epidemiology (prevalence) in german language</t>
  </si>
  <si>
    <t xml:space="preserve">http://www.orphadata.org/data/xml/de_product9_prev.xml</t>
  </si>
  <si>
    <t xml:space="preserve">XML distribution of rare disease epidemiology (prevalence) in french language</t>
  </si>
  <si>
    <t xml:space="preserve">http://www.orphadata.org/data/xml/fr_product9_prev.xml</t>
  </si>
  <si>
    <t xml:space="preserve">XML distribution of rare disease epidemiology (natural history) in portuguese language</t>
  </si>
  <si>
    <t xml:space="preserve">http://www.orphadata.org/data/xml/en_product9_ages.xml</t>
  </si>
  <si>
    <t xml:space="preserve">XML distribution of rare disease epidemiology (natural history) in dutch language</t>
  </si>
  <si>
    <t xml:space="preserve">http://www.orphadata.org/data/xml/it_product9_ages.xml</t>
  </si>
  <si>
    <t xml:space="preserve">XML distribution of rare disease epidemiology (natural history) in spanish language</t>
  </si>
  <si>
    <t xml:space="preserve">http://www.orphadata.org/data/xml/fr_product9_ages.xml</t>
  </si>
  <si>
    <t xml:space="preserve">XML distribution of rare disease epidemiology (natural history) in italian language</t>
  </si>
  <si>
    <t xml:space="preserve">http://www.orphadata.org/data/xml/es_product9_ages.xml</t>
  </si>
  <si>
    <t xml:space="preserve">XML distribution of rare disease epidemiology (natural history) in english language</t>
  </si>
  <si>
    <t xml:space="preserve">http://www.orphadata.org/data/xml/de_product9_ages.xml</t>
  </si>
  <si>
    <t xml:space="preserve">XML distribution of rare disease epidemiology (natural history) in german language</t>
  </si>
  <si>
    <t xml:space="preserve">http://www.orphadata.org/data/xml/pt_product9_ages.xml</t>
  </si>
  <si>
    <t xml:space="preserve">XML distribution of rare disease epidemiology (natural history) in french language</t>
  </si>
  <si>
    <t xml:space="preserve">http://www.orphadata.org/data/xml/nl_product9_ages.xml</t>
  </si>
</sst>
</file>

<file path=xl/styles.xml><?xml version="1.0" encoding="utf-8"?>
<styleSheet xmlns="http://schemas.openxmlformats.org/spreadsheetml/2006/main">
  <numFmts count="2">
    <numFmt numFmtId="164" formatCode="General"/>
    <numFmt numFmtId="165" formatCode="General"/>
  </numFmts>
  <fonts count="10">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u val="single"/>
      <sz val="11"/>
      <color rgb="FF0000FF"/>
      <name val="Cambria"/>
      <family val="0"/>
      <charset val="1"/>
    </font>
    <font>
      <u val="single"/>
      <sz val="11"/>
      <color rgb="FF000000"/>
      <name val="Roboto"/>
      <family val="0"/>
      <charset val="1"/>
    </font>
    <font>
      <sz val="11"/>
      <color rgb="FF000000"/>
      <name val="Roboto"/>
      <family val="0"/>
      <charset val="1"/>
    </font>
    <font>
      <u val="single"/>
      <sz val="11"/>
      <color rgb="FF0000FF"/>
      <name val="Times New Roman"/>
      <family val="0"/>
      <charset val="1"/>
    </font>
    <font>
      <sz val="11"/>
      <color rgb="FF000000"/>
      <name val="Times New Roman"/>
      <family val="0"/>
      <charset val="1"/>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5" fontId="9" fillId="0"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wikidata.org/wiki/Q2330408;https://www.wikidata.org/wiki/Q929833" TargetMode="External"/><Relationship Id="rId2" Type="http://schemas.openxmlformats.org/officeDocument/2006/relationships/hyperlink" Target="https://www.wikidata.org/wiki/Q7187;https://www.wikidata.org/wiki/Q929833" TargetMode="External"/><Relationship Id="rId3" Type="http://schemas.openxmlformats.org/officeDocument/2006/relationships/hyperlink" Target="https://www.wikidata.org/wiki/Q929833;https://www.wikidata.org/wiki/Q25203551" TargetMode="External"/><Relationship Id="rId4" Type="http://schemas.openxmlformats.org/officeDocument/2006/relationships/hyperlink" Target="https://www.wikidata.org/wiki/Q1860;https://www.wikidata.org/wiki/Q929833;https://www.wikidata.org/wiki/Q5962346" TargetMode="External"/><Relationship Id="rId5" Type="http://schemas.openxmlformats.org/officeDocument/2006/relationships/hyperlink" Target="https://www.wikidata.org/wiki/Q929833;https://www.wikidata.org/wiki/Q133805;https://www.wikidata.org/wiki/Q719602" TargetMode="External"/><Relationship Id="rId6" Type="http://schemas.openxmlformats.org/officeDocument/2006/relationships/hyperlink" Target="https://www.wikidata.org/wiki/Q929833;https://www.wikidata.org/wiki/Q133805;https://www.wikidata.org/wiki/Q4691924;https://www.wikidata.org/wiki/Q4691924"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wikidata.org/wiki/Q929833;https://www.wikidata.org/wiki/Q2330408;https://www.wikidata.org/wiki/Q1860" TargetMode="External"/><Relationship Id="rId2" Type="http://schemas.openxmlformats.org/officeDocument/2006/relationships/hyperlink" Target="https://www.wikidata.org/wiki/Q929833;https://www.wikidata.org/wiki/Q2330408;https://www.wikidata.org/wiki/Q150" TargetMode="External"/><Relationship Id="rId3" Type="http://schemas.openxmlformats.org/officeDocument/2006/relationships/hyperlink" Target="https://www.wikidata.org/wiki/Q929833;https://www.wikidata.org/wiki/Q2330408;https://www.wikidata.org/wiki/Q188" TargetMode="External"/><Relationship Id="rId4" Type="http://schemas.openxmlformats.org/officeDocument/2006/relationships/hyperlink" Target="https://www.wikidata.org/wiki/Q929833;https://www.wikidata.org/wiki/Q2330408;https://www.wikidata.org/wiki/Q1321" TargetMode="External"/><Relationship Id="rId5" Type="http://schemas.openxmlformats.org/officeDocument/2006/relationships/hyperlink" Target="https://www.wikidata.org/wiki/Q929833;https://www.wikidata.org/wiki/Q2330408;https://www.wikidata.org/wiki/Q7411" TargetMode="External"/><Relationship Id="rId6" Type="http://schemas.openxmlformats.org/officeDocument/2006/relationships/hyperlink" Target="https://www.wikidata.org/wiki/Q929833;https://www.wikidata.org/wiki/Q2330408;https://www.wikidata.org/wiki/Q652" TargetMode="External"/><Relationship Id="rId7" Type="http://schemas.openxmlformats.org/officeDocument/2006/relationships/hyperlink" Target="https://www.wikidata.org/wiki/Q929833;https://www.wikidata.org/wiki/Q2330408;https://www.wikidata.org/wiki/Q5146" TargetMode="External"/><Relationship Id="rId8" Type="http://schemas.openxmlformats.org/officeDocument/2006/relationships/hyperlink" Target="https://www.wikidata.org/wiki/Q929833;https://www.wikidata.org/wiki/Q2330408;https://www.wikidata.org/wiki/Q809" TargetMode="External"/><Relationship Id="rId9" Type="http://schemas.openxmlformats.org/officeDocument/2006/relationships/hyperlink" Target="https://www.wikidata.org/wiki/Q929833;https://www.wikidata.org/wiki/Q2330408;https://www.wikidata.org/wiki/Q9056" TargetMode="External"/><Relationship Id="rId10" Type="http://schemas.openxmlformats.org/officeDocument/2006/relationships/hyperlink" Target="https://www.wikidata.org/wiki/Q7187;https://www.wikidata.org/wiki/Q929833;https://www.wikidata.org/wiki/Q1860" TargetMode="External"/><Relationship Id="rId11" Type="http://schemas.openxmlformats.org/officeDocument/2006/relationships/hyperlink" Target="https://www.wikidata.org/wiki/Q929833;https://www.wikidata.org/wiki/Q25203551;https://www.wikidata.org/wiki/Q1860" TargetMode="External"/><Relationship Id="rId12" Type="http://schemas.openxmlformats.org/officeDocument/2006/relationships/hyperlink" Target="https://www.wikidata.org/wiki/Q929833;https://www.wikidata.org/wiki/Q25203551;https://www.wikidata.org/wiki/Q150" TargetMode="External"/><Relationship Id="rId13" Type="http://schemas.openxmlformats.org/officeDocument/2006/relationships/hyperlink" Target="https://www.wikidata.org/wiki/Q929833;https://www.wikidata.org/wiki/Q25203551;https://www.wikidata.org/wiki/Q188" TargetMode="External"/><Relationship Id="rId14" Type="http://schemas.openxmlformats.org/officeDocument/2006/relationships/hyperlink" Target="https://www.wikidata.org/wiki/Q929833;https://www.wikidata.org/wiki/Q25203551;https://www.wikidata.org/wiki/Q1321" TargetMode="External"/><Relationship Id="rId15" Type="http://schemas.openxmlformats.org/officeDocument/2006/relationships/hyperlink" Target="https://www.wikidata.org/wiki/Q929833;https://www.wikidata.org/wiki/Q25203551;https://www.wikidata.org/wiki/Q652" TargetMode="External"/><Relationship Id="rId16" Type="http://schemas.openxmlformats.org/officeDocument/2006/relationships/hyperlink" Target="https://www.wikidata.org/wiki/Q929833;https://www.wikidata.org/wiki/Q25203551;https://www.wikidata.org/wiki/Q7411" TargetMode="External"/><Relationship Id="rId17" Type="http://schemas.openxmlformats.org/officeDocument/2006/relationships/hyperlink" Target="https://www.wikidata.org/wiki/Q929833;https://www.wikidata.org/wiki/Q25203551;https://www.wikidata.org/wiki/Q5146" TargetMode="External"/><Relationship Id="rId18" Type="http://schemas.openxmlformats.org/officeDocument/2006/relationships/hyperlink" Target="https://www.wikidata.org/wiki/Q1860;https://www.wikidata.org/wiki/Q929833;https://www.wikidata.org/wiki/Q5962346" TargetMode="External"/><Relationship Id="rId19" Type="http://schemas.openxmlformats.org/officeDocument/2006/relationships/hyperlink" Target="https://www.wikidata.org/wiki/Q1860;https://www.wikidata.org/wiki/Q929833;https://www.wikidata.org/wiki/Q5962346" TargetMode="External"/><Relationship Id="rId20" Type="http://schemas.openxmlformats.org/officeDocument/2006/relationships/hyperlink" Target="https://www.wikidata.org/wiki/Q1860;https://www.wikidata.org/wiki/Q929833;https://www.wikidata.org/wiki/Q5962346" TargetMode="External"/><Relationship Id="rId21" Type="http://schemas.openxmlformats.org/officeDocument/2006/relationships/hyperlink" Target="https://www.wikidata.org/wiki/Q1860;https://www.wikidata.org/wiki/Q929833;https://www.wikidata.org/wiki/Q5962346" TargetMode="External"/><Relationship Id="rId22" Type="http://schemas.openxmlformats.org/officeDocument/2006/relationships/hyperlink" Target="https://www.wikidata.org/wiki/Q1860;https://www.wikidata.org/wiki/Q929833;https://www.wikidata.org/wiki/Q5962346" TargetMode="External"/><Relationship Id="rId23" Type="http://schemas.openxmlformats.org/officeDocument/2006/relationships/hyperlink" Target="https://www.wikidata.org/wiki/Q1860;https://www.wikidata.org/wiki/Q929833;https://www.wikidata.org/wiki/Q5962346" TargetMode="External"/><Relationship Id="rId24" Type="http://schemas.openxmlformats.org/officeDocument/2006/relationships/hyperlink" Target="https://www.wikidata.org/wiki/Q1860;https://www.wikidata.org/wiki/Q929833;https://www.wikidata.org/wiki/Q5962346" TargetMode="External"/><Relationship Id="rId25" Type="http://schemas.openxmlformats.org/officeDocument/2006/relationships/hyperlink" Target="https://www.wikidata.org/wiki/Q1860;https://www.wikidata.org/wiki/Q929833;https://www.wikidata.org/wiki/Q5962346" TargetMode="External"/><Relationship Id="rId26" Type="http://schemas.openxmlformats.org/officeDocument/2006/relationships/hyperlink" Target="https://www.wikidata.org/wiki/Q1860;https://www.wikidata.org/wiki/Q929833;https://www.wikidata.org/wiki/Q5962346" TargetMode="External"/><Relationship Id="rId27" Type="http://schemas.openxmlformats.org/officeDocument/2006/relationships/hyperlink" Target="https://www.wikidata.org/wiki/Q1860;https://www.wikidata.org/wiki/Q929833;https://www.wikidata.org/wiki/Q5962346" TargetMode="External"/><Relationship Id="rId28" Type="http://schemas.openxmlformats.org/officeDocument/2006/relationships/hyperlink" Target="https://www.wikidata.org/wiki/Q929833;https://www.wikidata.org/wiki/Q133805;https://www.wikidata.org/wiki/Q719602" TargetMode="External"/><Relationship Id="rId29" Type="http://schemas.openxmlformats.org/officeDocument/2006/relationships/hyperlink" Target="https://www.wikidata.org/wiki/Q929833;https://www.wikidata.org/wiki/Q133805;https://www.wikidata.org/wiki/Q719602" TargetMode="External"/><Relationship Id="rId30" Type="http://schemas.openxmlformats.org/officeDocument/2006/relationships/hyperlink" Target="https://www.wikidata.org/wiki/Q929833;https://www.wikidata.org/wiki/Q133805;https://www.wikidata.org/wiki/Q719602" TargetMode="External"/><Relationship Id="rId31" Type="http://schemas.openxmlformats.org/officeDocument/2006/relationships/hyperlink" Target="https://www.wikidata.org/wiki/Q929833;https://www.wikidata.org/wiki/Q133805;https://www.wikidata.org/wiki/Q719602" TargetMode="External"/><Relationship Id="rId32" Type="http://schemas.openxmlformats.org/officeDocument/2006/relationships/hyperlink" Target="https://www.wikidata.org/wiki/Q929833;https://www.wikidata.org/wiki/Q133805;https://www.wikidata.org/wiki/Q719602" TargetMode="External"/><Relationship Id="rId33" Type="http://schemas.openxmlformats.org/officeDocument/2006/relationships/hyperlink" Target="https://www.wikidata.org/wiki/Q929833;https://www.wikidata.org/wiki/Q133805;https://www.wikidata.org/wiki/Q719602" TargetMode="External"/><Relationship Id="rId34" Type="http://schemas.openxmlformats.org/officeDocument/2006/relationships/hyperlink" Target="https://www.wikidata.org/wiki/Q929833;https://www.wikidata.org/wiki/Q133805;https://www.wikidata.org/wiki/Q719602" TargetMode="External"/><Relationship Id="rId35" Type="http://schemas.openxmlformats.org/officeDocument/2006/relationships/hyperlink" Target="https://www.wikidata.org/wiki/Q929833;https://www.wikidata.org/wiki/Q133805;https://www.wikidata.org/wiki/Q4691924;https://www.wikidata.org/wiki/Q4691924" TargetMode="External"/><Relationship Id="rId36" Type="http://schemas.openxmlformats.org/officeDocument/2006/relationships/hyperlink" Target="https://www.wikidata.org/wiki/Q929833;https://www.wikidata.org/wiki/Q133805;https://www.wikidata.org/wiki/Q4691924;https://www.wikidata.org/wiki/Q4691924" TargetMode="External"/><Relationship Id="rId37" Type="http://schemas.openxmlformats.org/officeDocument/2006/relationships/hyperlink" Target="https://www.wikidata.org/wiki/Q929833;https://www.wikidata.org/wiki/Q133805;https://www.wikidata.org/wiki/Q4691924;https://www.wikidata.org/wiki/Q4691924" TargetMode="External"/><Relationship Id="rId38" Type="http://schemas.openxmlformats.org/officeDocument/2006/relationships/hyperlink" Target="https://www.wikidata.org/wiki/Q929833;https://www.wikidata.org/wiki/Q133805;https://www.wikidata.org/wiki/Q4691924;https://www.wikidata.org/wiki/Q4691924" TargetMode="External"/><Relationship Id="rId39" Type="http://schemas.openxmlformats.org/officeDocument/2006/relationships/hyperlink" Target="https://www.wikidata.org/wiki/Q929833;https://www.wikidata.org/wiki/Q133805;https://www.wikidata.org/wiki/Q4691924;https://www.wikidata.org/wiki/Q4691924" TargetMode="External"/><Relationship Id="rId40" Type="http://schemas.openxmlformats.org/officeDocument/2006/relationships/hyperlink" Target="https://www.wikidata.org/wiki/Q929833;https://www.wikidata.org/wiki/Q133805;https://www.wikidata.org/wiki/Q4691924;https://www.wikidata.org/wiki/Q4691924" TargetMode="External"/><Relationship Id="rId41" Type="http://schemas.openxmlformats.org/officeDocument/2006/relationships/hyperlink" Target="https://www.wikidata.org/wiki/Q929833;https://www.wikidata.org/wiki/Q133805;https://www.wikidata.org/wiki/Q4691924;https://www.wikidata.org/wiki/Q4691924"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creativecommons.org/licenses/by/4.0/legalcode" TargetMode="External"/><Relationship Id="rId2" Type="http://schemas.openxmlformats.org/officeDocument/2006/relationships/hyperlink" Target="http://www.orphadata.org/data/xml/en_product1.xml" TargetMode="External"/><Relationship Id="rId3" Type="http://schemas.openxmlformats.org/officeDocument/2006/relationships/hyperlink" Target="https://creativecommons.org/licenses/by/4.0/legalcode" TargetMode="External"/><Relationship Id="rId4" Type="http://schemas.openxmlformats.org/officeDocument/2006/relationships/hyperlink" Target="http://www.orphadata.org/data/xml/fr_product1.xml" TargetMode="External"/><Relationship Id="rId5" Type="http://schemas.openxmlformats.org/officeDocument/2006/relationships/hyperlink" Target="https://creativecommons.org/licenses/by/4.0/legalcode" TargetMode="External"/><Relationship Id="rId6" Type="http://schemas.openxmlformats.org/officeDocument/2006/relationships/hyperlink" Target="http://www.orphadata.org/data/xml/de_product1.xml" TargetMode="External"/><Relationship Id="rId7" Type="http://schemas.openxmlformats.org/officeDocument/2006/relationships/hyperlink" Target="https://creativecommons.org/licenses/by/4.0/legalcode" TargetMode="External"/><Relationship Id="rId8" Type="http://schemas.openxmlformats.org/officeDocument/2006/relationships/hyperlink" Target="http://www.orphadata.org/data/xml/es_product1.xml" TargetMode="External"/><Relationship Id="rId9" Type="http://schemas.openxmlformats.org/officeDocument/2006/relationships/hyperlink" Target="https://creativecommons.org/licenses/by/4.0/legalcode" TargetMode="External"/><Relationship Id="rId10" Type="http://schemas.openxmlformats.org/officeDocument/2006/relationships/hyperlink" Target="http://www.orphadata.org/data/xml/nl_product1.xml" TargetMode="External"/><Relationship Id="rId11" Type="http://schemas.openxmlformats.org/officeDocument/2006/relationships/hyperlink" Target="https://creativecommons.org/licenses/by/4.0/legalcode" TargetMode="External"/><Relationship Id="rId12" Type="http://schemas.openxmlformats.org/officeDocument/2006/relationships/hyperlink" Target="http://www.orphadata.org/data/xml/it_product1.xml" TargetMode="External"/><Relationship Id="rId13" Type="http://schemas.openxmlformats.org/officeDocument/2006/relationships/hyperlink" Target="https://creativecommons.org/licenses/by/4.0/legalcode" TargetMode="External"/><Relationship Id="rId14" Type="http://schemas.openxmlformats.org/officeDocument/2006/relationships/hyperlink" Target="http://www.orphadata.org/data/xml/pt_product1.xml" TargetMode="External"/><Relationship Id="rId15" Type="http://schemas.openxmlformats.org/officeDocument/2006/relationships/hyperlink" Target="https://creativecommons.org/licenses/by/4.0/legalcode" TargetMode="External"/><Relationship Id="rId16" Type="http://schemas.openxmlformats.org/officeDocument/2006/relationships/hyperlink" Target="http://www.orphadata.org/data/xml/pl_product1.xml" TargetMode="External"/><Relationship Id="rId17" Type="http://schemas.openxmlformats.org/officeDocument/2006/relationships/hyperlink" Target="https://creativecommons.org/licenses/by/4.0/legalcode" TargetMode="External"/><Relationship Id="rId18" Type="http://schemas.openxmlformats.org/officeDocument/2006/relationships/hyperlink" Target="http://www.orphadata.org/data/xml/cz_product1.xml" TargetMode="External"/><Relationship Id="rId19" Type="http://schemas.openxmlformats.org/officeDocument/2006/relationships/hyperlink" Target="https://creativecommons.org/licenses/by/4.0/legalcode" TargetMode="External"/><Relationship Id="rId20" Type="http://schemas.openxmlformats.org/officeDocument/2006/relationships/hyperlink" Target="http://www.orphadata.org/data/xml/en_product6.xml" TargetMode="External"/><Relationship Id="rId21" Type="http://schemas.openxmlformats.org/officeDocument/2006/relationships/hyperlink" Target="https://creativecommons.org/licenses/by/4.0/legalcode" TargetMode="External"/><Relationship Id="rId22" Type="http://schemas.openxmlformats.org/officeDocument/2006/relationships/hyperlink" Target="http://www.orphadata.org/data/xml/en_product4_HPO.xml" TargetMode="External"/><Relationship Id="rId23" Type="http://schemas.openxmlformats.org/officeDocument/2006/relationships/hyperlink" Target="https://creativecommons.org/licenses/by/4.0/legalcode" TargetMode="External"/><Relationship Id="rId24" Type="http://schemas.openxmlformats.org/officeDocument/2006/relationships/hyperlink" Target="http://www.orphadata.org/data/xml/fr_product4_HPO.xml" TargetMode="External"/><Relationship Id="rId25" Type="http://schemas.openxmlformats.org/officeDocument/2006/relationships/hyperlink" Target="https://creativecommons.org/licenses/by/4.0/legalcode" TargetMode="External"/><Relationship Id="rId26" Type="http://schemas.openxmlformats.org/officeDocument/2006/relationships/hyperlink" Target="http://www.orphadata.org/data/xml/de_product4_HPO.xml" TargetMode="External"/><Relationship Id="rId27" Type="http://schemas.openxmlformats.org/officeDocument/2006/relationships/hyperlink" Target="https://creativecommons.org/licenses/by/4.0/legalcode" TargetMode="External"/><Relationship Id="rId28" Type="http://schemas.openxmlformats.org/officeDocument/2006/relationships/hyperlink" Target="http://www.orphadata.org/data/xml/es_product4_HPO.xml" TargetMode="External"/><Relationship Id="rId29" Type="http://schemas.openxmlformats.org/officeDocument/2006/relationships/hyperlink" Target="https://creativecommons.org/licenses/by/4.0/legalcode" TargetMode="External"/><Relationship Id="rId30" Type="http://schemas.openxmlformats.org/officeDocument/2006/relationships/hyperlink" Target="http://www.orphadata.org/data/xml/it_product4_HPO.xml" TargetMode="External"/><Relationship Id="rId31" Type="http://schemas.openxmlformats.org/officeDocument/2006/relationships/hyperlink" Target="https://creativecommons.org/licenses/by/4.0/legalcode" TargetMode="External"/><Relationship Id="rId32" Type="http://schemas.openxmlformats.org/officeDocument/2006/relationships/hyperlink" Target="http://www.orphadata.org/data/xml/nl_product4_HPO.xml" TargetMode="External"/><Relationship Id="rId33" Type="http://schemas.openxmlformats.org/officeDocument/2006/relationships/hyperlink" Target="https://creativecommons.org/licenses/by/4.0/legalcode" TargetMode="External"/><Relationship Id="rId34" Type="http://schemas.openxmlformats.org/officeDocument/2006/relationships/hyperlink" Target="http://www.orphadata.org/data/xml/pt_product4_HPO.xml" TargetMode="External"/><Relationship Id="rId35" Type="http://schemas.openxmlformats.org/officeDocument/2006/relationships/hyperlink" Target="https://creativecommons.org/licenses/by/4.0/legalcode" TargetMode="External"/><Relationship Id="rId36" Type="http://schemas.openxmlformats.org/officeDocument/2006/relationships/hyperlink" Target="http://www.orphadata.org/data/xml/en_product3_146.xml" TargetMode="External"/><Relationship Id="rId37" Type="http://schemas.openxmlformats.org/officeDocument/2006/relationships/hyperlink" Target="https://creativecommons.org/licenses/by/4.0/legalcode" TargetMode="External"/><Relationship Id="rId38" Type="http://schemas.openxmlformats.org/officeDocument/2006/relationships/hyperlink" Target="http://www.orphadata.org/data/xml/en_product3_147.xml" TargetMode="External"/><Relationship Id="rId39" Type="http://schemas.openxmlformats.org/officeDocument/2006/relationships/hyperlink" Target="https://creativecommons.org/licenses/by/4.0/legalcode" TargetMode="External"/><Relationship Id="rId40" Type="http://schemas.openxmlformats.org/officeDocument/2006/relationships/hyperlink" Target="http://www.orphadata.org/data/xml/en_product3_148.xml" TargetMode="External"/><Relationship Id="rId41" Type="http://schemas.openxmlformats.org/officeDocument/2006/relationships/hyperlink" Target="https://creativecommons.org/licenses/by/4.0/legalcode" TargetMode="External"/><Relationship Id="rId42" Type="http://schemas.openxmlformats.org/officeDocument/2006/relationships/hyperlink" Target="http://www.orphadata.org/data/xml/en_product3_149.xml" TargetMode="External"/><Relationship Id="rId43" Type="http://schemas.openxmlformats.org/officeDocument/2006/relationships/hyperlink" Target="https://creativecommons.org/licenses/by/4.0/legalcode" TargetMode="External"/><Relationship Id="rId44" Type="http://schemas.openxmlformats.org/officeDocument/2006/relationships/hyperlink" Target="http://www.orphadata.org/data/xml/en_product3_150.xml" TargetMode="External"/><Relationship Id="rId45" Type="http://schemas.openxmlformats.org/officeDocument/2006/relationships/hyperlink" Target="https://creativecommons.org/licenses/by/4.0/legalcode" TargetMode="External"/><Relationship Id="rId46" Type="http://schemas.openxmlformats.org/officeDocument/2006/relationships/hyperlink" Target="http://www.orphadata.org/data/xml/en_product3_152.xml" TargetMode="External"/><Relationship Id="rId47" Type="http://schemas.openxmlformats.org/officeDocument/2006/relationships/hyperlink" Target="https://creativecommons.org/licenses/by/4.0/legalcode" TargetMode="External"/><Relationship Id="rId48" Type="http://schemas.openxmlformats.org/officeDocument/2006/relationships/hyperlink" Target="http://www.orphadata.org/data/xml/en_product3_156.xml" TargetMode="External"/><Relationship Id="rId49" Type="http://schemas.openxmlformats.org/officeDocument/2006/relationships/hyperlink" Target="https://creativecommons.org/licenses/by/4.0/legalcode" TargetMode="External"/><Relationship Id="rId50" Type="http://schemas.openxmlformats.org/officeDocument/2006/relationships/hyperlink" Target="http://www.orphadata.org/data/xml/en_product3_181.xml" TargetMode="External"/><Relationship Id="rId51" Type="http://schemas.openxmlformats.org/officeDocument/2006/relationships/hyperlink" Target="https://creativecommons.org/licenses/by/4.0/legalcode" TargetMode="External"/><Relationship Id="rId52" Type="http://schemas.openxmlformats.org/officeDocument/2006/relationships/hyperlink" Target="http://www.orphadata.org/data/xml/en_product3_182.xml" TargetMode="External"/><Relationship Id="rId53" Type="http://schemas.openxmlformats.org/officeDocument/2006/relationships/hyperlink" Target="https://creativecommons.org/licenses/by/4.0/legalcode" TargetMode="External"/><Relationship Id="rId54" Type="http://schemas.openxmlformats.org/officeDocument/2006/relationships/hyperlink" Target="http://www.orphadata.org/data/xml/en_product3_183.xml" TargetMode="External"/><Relationship Id="rId55" Type="http://schemas.openxmlformats.org/officeDocument/2006/relationships/hyperlink" Target="https://creativecommons.org/licenses/by/4.0/legalcode" TargetMode="External"/><Relationship Id="rId56" Type="http://schemas.openxmlformats.org/officeDocument/2006/relationships/hyperlink" Target="http://www.orphadata.org/data/xml/en_product3_184.xml" TargetMode="External"/><Relationship Id="rId57" Type="http://schemas.openxmlformats.org/officeDocument/2006/relationships/hyperlink" Target="https://creativecommons.org/licenses/by/4.0/legalcode" TargetMode="External"/><Relationship Id="rId58" Type="http://schemas.openxmlformats.org/officeDocument/2006/relationships/hyperlink" Target="http://www.orphadata.org/data/xml/en_product3_185.xml" TargetMode="External"/><Relationship Id="rId59" Type="http://schemas.openxmlformats.org/officeDocument/2006/relationships/hyperlink" Target="https://creativecommons.org/licenses/by/4.0/legalcode" TargetMode="External"/><Relationship Id="rId60" Type="http://schemas.openxmlformats.org/officeDocument/2006/relationships/hyperlink" Target="http://www.orphadata.org/data/xml/en_product3_186.xml" TargetMode="External"/><Relationship Id="rId61" Type="http://schemas.openxmlformats.org/officeDocument/2006/relationships/hyperlink" Target="https://creativecommons.org/licenses/by/4.0/legalcode" TargetMode="External"/><Relationship Id="rId62" Type="http://schemas.openxmlformats.org/officeDocument/2006/relationships/hyperlink" Target="http://www.orphadata.org/data/xml/en_product3_187.xml" TargetMode="External"/><Relationship Id="rId63" Type="http://schemas.openxmlformats.org/officeDocument/2006/relationships/hyperlink" Target="https://creativecommons.org/licenses/by/4.0/legalcode" TargetMode="External"/><Relationship Id="rId64" Type="http://schemas.openxmlformats.org/officeDocument/2006/relationships/hyperlink" Target="http://www.orphadata.org/data/xml/en_product3_188.xml" TargetMode="External"/><Relationship Id="rId65" Type="http://schemas.openxmlformats.org/officeDocument/2006/relationships/hyperlink" Target="https://creativecommons.org/licenses/by/4.0/legalcode" TargetMode="External"/><Relationship Id="rId66" Type="http://schemas.openxmlformats.org/officeDocument/2006/relationships/hyperlink" Target="http://www.orphadata.org/data/xml/en_product3_189.xml" TargetMode="External"/><Relationship Id="rId67" Type="http://schemas.openxmlformats.org/officeDocument/2006/relationships/hyperlink" Target="https://creativecommons.org/licenses/by/4.0/legalcode" TargetMode="External"/><Relationship Id="rId68" Type="http://schemas.openxmlformats.org/officeDocument/2006/relationships/hyperlink" Target="http://www.orphadata.org/data/xml/en_product3_193.xml" TargetMode="External"/><Relationship Id="rId69" Type="http://schemas.openxmlformats.org/officeDocument/2006/relationships/hyperlink" Target="https://creativecommons.org/licenses/by/4.0/legalcode" TargetMode="External"/><Relationship Id="rId70" Type="http://schemas.openxmlformats.org/officeDocument/2006/relationships/hyperlink" Target="http://www.orphadata.org/data/xml/en_product3_194.xml" TargetMode="External"/><Relationship Id="rId71" Type="http://schemas.openxmlformats.org/officeDocument/2006/relationships/hyperlink" Target="https://creativecommons.org/licenses/by/4.0/legalcode" TargetMode="External"/><Relationship Id="rId72" Type="http://schemas.openxmlformats.org/officeDocument/2006/relationships/hyperlink" Target="http://www.orphadata.org/data/xml/en_product3_195.xml" TargetMode="External"/><Relationship Id="rId73" Type="http://schemas.openxmlformats.org/officeDocument/2006/relationships/hyperlink" Target="https://creativecommons.org/licenses/by/4.0/legalcode" TargetMode="External"/><Relationship Id="rId74" Type="http://schemas.openxmlformats.org/officeDocument/2006/relationships/hyperlink" Target="http://www.orphadata.org/data/xml/en_product3_196.xml" TargetMode="External"/><Relationship Id="rId75" Type="http://schemas.openxmlformats.org/officeDocument/2006/relationships/hyperlink" Target="https://creativecommons.org/licenses/by/4.0/legalcode" TargetMode="External"/><Relationship Id="rId76" Type="http://schemas.openxmlformats.org/officeDocument/2006/relationships/hyperlink" Target="http://www.orphadata.org/data/xml/en_product3_197.xml" TargetMode="External"/><Relationship Id="rId77" Type="http://schemas.openxmlformats.org/officeDocument/2006/relationships/hyperlink" Target="https://creativecommons.org/licenses/by/4.0/legalcode" TargetMode="External"/><Relationship Id="rId78" Type="http://schemas.openxmlformats.org/officeDocument/2006/relationships/hyperlink" Target="http://www.orphadata.org/data/xml/en_product3_198.xml" TargetMode="External"/><Relationship Id="rId79" Type="http://schemas.openxmlformats.org/officeDocument/2006/relationships/hyperlink" Target="https://creativecommons.org/licenses/by/4.0/legalcode" TargetMode="External"/><Relationship Id="rId80" Type="http://schemas.openxmlformats.org/officeDocument/2006/relationships/hyperlink" Target="http://www.orphadata.org/data/xml/en_product3_199.xml" TargetMode="External"/><Relationship Id="rId81" Type="http://schemas.openxmlformats.org/officeDocument/2006/relationships/hyperlink" Target="https://creativecommons.org/licenses/by/4.0/legalcode" TargetMode="External"/><Relationship Id="rId82" Type="http://schemas.openxmlformats.org/officeDocument/2006/relationships/hyperlink" Target="http://www.orphadata.org/data/xml/en_product3_200.xml" TargetMode="External"/><Relationship Id="rId83" Type="http://schemas.openxmlformats.org/officeDocument/2006/relationships/hyperlink" Target="https://creativecommons.org/licenses/by/4.0/legalcode" TargetMode="External"/><Relationship Id="rId84" Type="http://schemas.openxmlformats.org/officeDocument/2006/relationships/hyperlink" Target="http://www.orphadata.org/data/xml/en_product3_201.xml" TargetMode="External"/><Relationship Id="rId85" Type="http://schemas.openxmlformats.org/officeDocument/2006/relationships/hyperlink" Target="https://creativecommons.org/licenses/by/4.0/legalcode" TargetMode="External"/><Relationship Id="rId86" Type="http://schemas.openxmlformats.org/officeDocument/2006/relationships/hyperlink" Target="http://www.orphadata.org/data/xml/en_product3_202.xml" TargetMode="External"/><Relationship Id="rId87" Type="http://schemas.openxmlformats.org/officeDocument/2006/relationships/hyperlink" Target="https://creativecommons.org/licenses/by/4.0/legalcode" TargetMode="External"/><Relationship Id="rId88" Type="http://schemas.openxmlformats.org/officeDocument/2006/relationships/hyperlink" Target="http://www.orphadata.org/data/xml/en_product3_203.xml" TargetMode="External"/><Relationship Id="rId89" Type="http://schemas.openxmlformats.org/officeDocument/2006/relationships/hyperlink" Target="https://creativecommons.org/licenses/by/4.0/legalcode" TargetMode="External"/><Relationship Id="rId90" Type="http://schemas.openxmlformats.org/officeDocument/2006/relationships/hyperlink" Target="http://www.orphadata.org/data/xml/en_product3_204.xml" TargetMode="External"/><Relationship Id="rId91" Type="http://schemas.openxmlformats.org/officeDocument/2006/relationships/hyperlink" Target="https://creativecommons.org/licenses/by/4.0/legalcode" TargetMode="External"/><Relationship Id="rId92" Type="http://schemas.openxmlformats.org/officeDocument/2006/relationships/hyperlink" Target="http://www.orphadata.org/data/xml/en_product3_205.xml" TargetMode="External"/><Relationship Id="rId93" Type="http://schemas.openxmlformats.org/officeDocument/2006/relationships/hyperlink" Target="https://creativecommons.org/licenses/by/4.0/legalcode" TargetMode="External"/><Relationship Id="rId94" Type="http://schemas.openxmlformats.org/officeDocument/2006/relationships/hyperlink" Target="http://www.orphadata.org/data/xml/en_product3_209.xml" TargetMode="External"/><Relationship Id="rId95" Type="http://schemas.openxmlformats.org/officeDocument/2006/relationships/hyperlink" Target="https://creativecommons.org/licenses/by/4.0/legalcode" TargetMode="External"/><Relationship Id="rId96" Type="http://schemas.openxmlformats.org/officeDocument/2006/relationships/hyperlink" Target="http://www.orphadata.org/data/xml/en_product3_212.xml" TargetMode="External"/><Relationship Id="rId97" Type="http://schemas.openxmlformats.org/officeDocument/2006/relationships/hyperlink" Target="https://creativecommons.org/licenses/by/4.0/legalcode" TargetMode="External"/><Relationship Id="rId98" Type="http://schemas.openxmlformats.org/officeDocument/2006/relationships/hyperlink" Target="http://www.orphadata.org/data/xml/en_product3_216.xml" TargetMode="External"/><Relationship Id="rId99" Type="http://schemas.openxmlformats.org/officeDocument/2006/relationships/hyperlink" Target="https://creativecommons.org/licenses/by/4.0/legalcode" TargetMode="External"/><Relationship Id="rId100" Type="http://schemas.openxmlformats.org/officeDocument/2006/relationships/hyperlink" Target="http://www.orphadata.org/data/xml/en_product3_229.xml" TargetMode="External"/><Relationship Id="rId101" Type="http://schemas.openxmlformats.org/officeDocument/2006/relationships/hyperlink" Target="https://creativecommons.org/licenses/by/4.0/legalcode" TargetMode="External"/><Relationship Id="rId102" Type="http://schemas.openxmlformats.org/officeDocument/2006/relationships/hyperlink" Target="http://www.orphadata.org/data/xml/en_product3_231.xml" TargetMode="External"/><Relationship Id="rId103" Type="http://schemas.openxmlformats.org/officeDocument/2006/relationships/hyperlink" Target="https://creativecommons.org/licenses/by/4.0/legalcode" TargetMode="External"/><Relationship Id="rId104" Type="http://schemas.openxmlformats.org/officeDocument/2006/relationships/hyperlink" Target="http://www.orphadata.org/data/xml/en_product3_233.xml" TargetMode="External"/><Relationship Id="rId105" Type="http://schemas.openxmlformats.org/officeDocument/2006/relationships/hyperlink" Target="https://creativecommons.org/licenses/by/4.0/legalcode" TargetMode="External"/><Relationship Id="rId106" Type="http://schemas.openxmlformats.org/officeDocument/2006/relationships/hyperlink" Target="http://www.orphadata.org/data/xml/pt_product9_prev.xml" TargetMode="External"/><Relationship Id="rId107" Type="http://schemas.openxmlformats.org/officeDocument/2006/relationships/hyperlink" Target="https://creativecommons.org/licenses/by/4.0/legalcode" TargetMode="External"/><Relationship Id="rId108" Type="http://schemas.openxmlformats.org/officeDocument/2006/relationships/hyperlink" Target="http://www.orphadata.org/data/xml/nl_product9_prev.xml" TargetMode="External"/><Relationship Id="rId109" Type="http://schemas.openxmlformats.org/officeDocument/2006/relationships/hyperlink" Target="https://creativecommons.org/licenses/by/4.0/legalcode" TargetMode="External"/><Relationship Id="rId110" Type="http://schemas.openxmlformats.org/officeDocument/2006/relationships/hyperlink" Target="http://www.orphadata.org/data/xml/es_product9_prev.xml" TargetMode="External"/><Relationship Id="rId111" Type="http://schemas.openxmlformats.org/officeDocument/2006/relationships/hyperlink" Target="https://creativecommons.org/licenses/by/4.0/legalcode" TargetMode="External"/><Relationship Id="rId112" Type="http://schemas.openxmlformats.org/officeDocument/2006/relationships/hyperlink" Target="http://www.orphadata.org/data/xml/it_product9_prev.xml" TargetMode="External"/><Relationship Id="rId113" Type="http://schemas.openxmlformats.org/officeDocument/2006/relationships/hyperlink" Target="https://creativecommons.org/licenses/by/4.0/legalcode" TargetMode="External"/><Relationship Id="rId114" Type="http://schemas.openxmlformats.org/officeDocument/2006/relationships/hyperlink" Target="http://www.orphadata.org/data/xml/en_product9_prev.xml" TargetMode="External"/><Relationship Id="rId115" Type="http://schemas.openxmlformats.org/officeDocument/2006/relationships/hyperlink" Target="https://creativecommons.org/licenses/by/4.0/legalcode" TargetMode="External"/><Relationship Id="rId116" Type="http://schemas.openxmlformats.org/officeDocument/2006/relationships/hyperlink" Target="http://www.orphadata.org/data/xml/de_product9_prev.xml" TargetMode="External"/><Relationship Id="rId117" Type="http://schemas.openxmlformats.org/officeDocument/2006/relationships/hyperlink" Target="https://creativecommons.org/licenses/by/4.0/legalcode" TargetMode="External"/><Relationship Id="rId118" Type="http://schemas.openxmlformats.org/officeDocument/2006/relationships/hyperlink" Target="http://www.orphadata.org/data/xml/fr_product9_prev.xml" TargetMode="External"/><Relationship Id="rId119" Type="http://schemas.openxmlformats.org/officeDocument/2006/relationships/hyperlink" Target="https://creativecommons.org/licenses/by/4.0/legalcode" TargetMode="External"/><Relationship Id="rId120" Type="http://schemas.openxmlformats.org/officeDocument/2006/relationships/hyperlink" Target="http://www.orphadata.org/data/xml/en_product9_ages.xml" TargetMode="External"/><Relationship Id="rId121" Type="http://schemas.openxmlformats.org/officeDocument/2006/relationships/hyperlink" Target="https://creativecommons.org/licenses/by/4.0/legalcode" TargetMode="External"/><Relationship Id="rId122" Type="http://schemas.openxmlformats.org/officeDocument/2006/relationships/hyperlink" Target="http://www.orphadata.org/data/xml/it_product9_ages.xml" TargetMode="External"/><Relationship Id="rId123" Type="http://schemas.openxmlformats.org/officeDocument/2006/relationships/hyperlink" Target="https://creativecommons.org/licenses/by/4.0/legalcode" TargetMode="External"/><Relationship Id="rId124" Type="http://schemas.openxmlformats.org/officeDocument/2006/relationships/hyperlink" Target="http://www.orphadata.org/data/xml/fr_product9_ages.xml" TargetMode="External"/><Relationship Id="rId125" Type="http://schemas.openxmlformats.org/officeDocument/2006/relationships/hyperlink" Target="https://creativecommons.org/licenses/by/4.0/legalcode" TargetMode="External"/><Relationship Id="rId126" Type="http://schemas.openxmlformats.org/officeDocument/2006/relationships/hyperlink" Target="http://www.orphadata.org/data/xml/es_product9_ages.xml" TargetMode="External"/><Relationship Id="rId127" Type="http://schemas.openxmlformats.org/officeDocument/2006/relationships/hyperlink" Target="https://creativecommons.org/licenses/by/4.0/legalcode" TargetMode="External"/><Relationship Id="rId128" Type="http://schemas.openxmlformats.org/officeDocument/2006/relationships/hyperlink" Target="http://www.orphadata.org/data/xml/de_product9_ages.xml" TargetMode="External"/><Relationship Id="rId129" Type="http://schemas.openxmlformats.org/officeDocument/2006/relationships/hyperlink" Target="https://creativecommons.org/licenses/by/4.0/legalcode" TargetMode="External"/><Relationship Id="rId130" Type="http://schemas.openxmlformats.org/officeDocument/2006/relationships/hyperlink" Target="http://www.orphadata.org/data/xml/pt_product9_ages.xml" TargetMode="External"/><Relationship Id="rId131" Type="http://schemas.openxmlformats.org/officeDocument/2006/relationships/hyperlink" Target="https://creativecommons.org/licenses/by/4.0/legalcode" TargetMode="External"/><Relationship Id="rId132" Type="http://schemas.openxmlformats.org/officeDocument/2006/relationships/hyperlink" Target="http://www.orphadata.org/data/xml/nl_product9_ages.xm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75" zeroHeight="false" outlineLevelRow="0" outlineLevelCol="0"/>
  <cols>
    <col collapsed="false" customWidth="true" hidden="false" outlineLevel="0" max="1" min="1" style="0" width="3.57"/>
    <col collapsed="false" customWidth="true" hidden="false" outlineLevel="0" max="2" min="2" style="0" width="41.71"/>
    <col collapsed="false" customWidth="true" hidden="false" outlineLevel="0" max="3" min="3" style="0" width="10.58"/>
    <col collapsed="false" customWidth="true" hidden="false" outlineLevel="0" max="4" min="4" style="0" width="99.87"/>
    <col collapsed="false" customWidth="true" hidden="false" outlineLevel="0" max="5" min="5" style="0" width="95.3"/>
  </cols>
  <sheetData>
    <row r="1" customFormat="false" ht="15.75" hidden="false" customHeight="false" outlineLevel="0" collapsed="false">
      <c r="A1" s="1" t="s">
        <v>0</v>
      </c>
      <c r="B1" s="1" t="s">
        <v>1</v>
      </c>
      <c r="C1" s="1" t="s">
        <v>2</v>
      </c>
      <c r="D1" s="1" t="s">
        <v>3</v>
      </c>
      <c r="E1" s="1" t="s">
        <v>4</v>
      </c>
    </row>
    <row r="2" customFormat="false" ht="15.75" hidden="false" customHeight="false" outlineLevel="0" collapsed="false">
      <c r="A2" s="1" t="s">
        <v>5</v>
      </c>
      <c r="B2" s="1" t="s">
        <v>6</v>
      </c>
      <c r="C2" s="1" t="s">
        <v>7</v>
      </c>
      <c r="D2" s="2" t="s">
        <v>8</v>
      </c>
      <c r="E2" s="1" t="s">
        <v>9</v>
      </c>
    </row>
    <row r="3" customFormat="false" ht="15.75" hidden="false" customHeight="false" outlineLevel="0" collapsed="false">
      <c r="A3" s="1" t="s">
        <v>10</v>
      </c>
      <c r="B3" s="1" t="s">
        <v>11</v>
      </c>
      <c r="C3" s="1" t="s">
        <v>7</v>
      </c>
      <c r="D3" s="2" t="s">
        <v>12</v>
      </c>
      <c r="E3" s="1" t="s">
        <v>13</v>
      </c>
    </row>
    <row r="4" customFormat="false" ht="15.75" hidden="false" customHeight="false" outlineLevel="0" collapsed="false">
      <c r="A4" s="1" t="s">
        <v>14</v>
      </c>
      <c r="B4" s="1" t="s">
        <v>15</v>
      </c>
      <c r="C4" s="1" t="s">
        <v>7</v>
      </c>
      <c r="D4" s="3" t="s">
        <v>16</v>
      </c>
      <c r="E4" s="1" t="s">
        <v>17</v>
      </c>
    </row>
    <row r="5" customFormat="false" ht="15.75" hidden="false" customHeight="false" outlineLevel="0" collapsed="false">
      <c r="A5" s="1" t="s">
        <v>18</v>
      </c>
      <c r="B5" s="1" t="s">
        <v>19</v>
      </c>
      <c r="C5" s="1" t="s">
        <v>7</v>
      </c>
      <c r="D5" s="3" t="s">
        <v>20</v>
      </c>
      <c r="E5" s="1" t="s">
        <v>19</v>
      </c>
    </row>
    <row r="6" customFormat="false" ht="15.75" hidden="false" customHeight="false" outlineLevel="0" collapsed="false">
      <c r="A6" s="1" t="s">
        <v>21</v>
      </c>
      <c r="B6" s="1" t="s">
        <v>22</v>
      </c>
      <c r="C6" s="1" t="s">
        <v>7</v>
      </c>
      <c r="D6" s="3" t="s">
        <v>23</v>
      </c>
      <c r="E6" s="1" t="s">
        <v>22</v>
      </c>
    </row>
    <row r="7" customFormat="false" ht="15.75" hidden="false" customHeight="false" outlineLevel="0" collapsed="false">
      <c r="A7" s="1" t="s">
        <v>24</v>
      </c>
      <c r="B7" s="1" t="s">
        <v>25</v>
      </c>
      <c r="C7" s="1" t="s">
        <v>7</v>
      </c>
      <c r="D7" s="3" t="s">
        <v>26</v>
      </c>
      <c r="E7" s="1" t="s">
        <v>27</v>
      </c>
    </row>
    <row r="11" customFormat="false" ht="15.75" hidden="false" customHeight="false" outlineLevel="0" collapsed="false">
      <c r="D11" s="4"/>
    </row>
    <row r="12" customFormat="false" ht="15.75" hidden="false" customHeight="false" outlineLevel="0" collapsed="false">
      <c r="D12" s="4"/>
    </row>
  </sheetData>
  <hyperlinks>
    <hyperlink ref="D2" r:id="rId1" display="https://www.wikidata.org/wiki/Q2330408;https://www.wikidata.org/wiki/Q929833"/>
    <hyperlink ref="D3" r:id="rId2" display="https://www.wikidata.org/wiki/Q7187;https://www.wikidata.org/wiki/Q929833"/>
    <hyperlink ref="D4" r:id="rId3" display="https://www.wikidata.org/wiki/Q929833;https://www.wikidata.org/wiki/Q25203551"/>
    <hyperlink ref="D5" r:id="rId4" display="https://www.wikidata.org/wiki/Q1860;https://www.wikidata.org/wiki/Q929833;https://www.wikidata.org/wiki/Q5962346"/>
    <hyperlink ref="D6" r:id="rId5" display="https://www.wikidata.org/wiki/Q929833;https://www.wikidata.org/wiki/Q133805;https://www.wikidata.org/wiki/Q719602"/>
    <hyperlink ref="D7" r:id="rId6" display="https://www.wikidata.org/wiki/Q929833;https://www.wikidata.org/wiki/Q133805;https://www.wikidata.org/wiki/Q4691924;https://www.wikidata.org/wiki/Q4691924"/>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67"/>
  <sheetViews>
    <sheetView showFormulas="false" showGridLines="true" showRowColHeaders="true" showZeros="true" rightToLeft="false" tabSelected="true" showOutlineSymbols="true" defaultGridColor="true" view="normal" topLeftCell="A13" colorId="64" zoomScale="100" zoomScaleNormal="100" zoomScalePageLayoutView="100" workbookViewId="0">
      <selection pane="topLeft" activeCell="F19" activeCellId="0" sqref="F19"/>
    </sheetView>
  </sheetViews>
  <sheetFormatPr defaultColWidth="14.4453125" defaultRowHeight="15.75" zeroHeight="false" outlineLevelRow="0" outlineLevelCol="0"/>
  <cols>
    <col collapsed="false" customWidth="true" hidden="false" outlineLevel="0" max="1" min="1" style="0" width="4.57"/>
    <col collapsed="false" customWidth="true" hidden="false" outlineLevel="0" max="2" min="2" style="0" width="80.03"/>
    <col collapsed="false" customWidth="true" hidden="false" outlineLevel="0" max="3" min="3" style="0" width="120.46"/>
    <col collapsed="false" customWidth="true" hidden="false" outlineLevel="0" max="4" min="4" style="0" width="15.28"/>
    <col collapsed="false" customWidth="true" hidden="false" outlineLevel="0" max="5" min="5" style="0" width="51.13"/>
    <col collapsed="false" customWidth="true" hidden="false" outlineLevel="0" max="6" min="6" style="0" width="133.29"/>
    <col collapsed="false" customWidth="true" hidden="false" outlineLevel="0" max="7" min="7" style="0" width="56.57"/>
  </cols>
  <sheetData>
    <row r="1" customFormat="false" ht="15.75" hidden="false" customHeight="false" outlineLevel="0" collapsed="false">
      <c r="A1" s="1" t="s">
        <v>0</v>
      </c>
      <c r="B1" s="1" t="s">
        <v>28</v>
      </c>
      <c r="C1" s="1" t="s">
        <v>1</v>
      </c>
      <c r="D1" s="1" t="s">
        <v>2</v>
      </c>
      <c r="E1" s="1" t="s">
        <v>29</v>
      </c>
      <c r="F1" s="1" t="s">
        <v>30</v>
      </c>
      <c r="G1" s="1" t="s">
        <v>4</v>
      </c>
    </row>
    <row r="2" customFormat="false" ht="15.75" hidden="false" customHeight="false" outlineLevel="0" collapsed="false">
      <c r="A2" s="1" t="s">
        <v>31</v>
      </c>
      <c r="B2" s="1" t="s">
        <v>5</v>
      </c>
      <c r="C2" s="1" t="s">
        <v>32</v>
      </c>
      <c r="D2" s="1" t="s">
        <v>7</v>
      </c>
      <c r="E2" s="1" t="s">
        <v>33</v>
      </c>
      <c r="F2" s="2" t="s">
        <v>34</v>
      </c>
      <c r="G2" s="1" t="s">
        <v>35</v>
      </c>
    </row>
    <row r="3" customFormat="false" ht="15.75" hidden="false" customHeight="false" outlineLevel="0" collapsed="false">
      <c r="A3" s="1" t="s">
        <v>36</v>
      </c>
      <c r="B3" s="1" t="s">
        <v>5</v>
      </c>
      <c r="C3" s="1" t="s">
        <v>37</v>
      </c>
      <c r="D3" s="1" t="s">
        <v>7</v>
      </c>
      <c r="E3" s="1" t="s">
        <v>38</v>
      </c>
      <c r="F3" s="2" t="s">
        <v>39</v>
      </c>
      <c r="G3" s="1" t="s">
        <v>40</v>
      </c>
    </row>
    <row r="4" customFormat="false" ht="15.75" hidden="false" customHeight="false" outlineLevel="0" collapsed="false">
      <c r="A4" s="1" t="s">
        <v>41</v>
      </c>
      <c r="B4" s="1" t="s">
        <v>5</v>
      </c>
      <c r="C4" s="1" t="s">
        <v>42</v>
      </c>
      <c r="D4" s="1" t="s">
        <v>7</v>
      </c>
      <c r="E4" s="1" t="s">
        <v>43</v>
      </c>
      <c r="F4" s="2" t="s">
        <v>44</v>
      </c>
      <c r="G4" s="1" t="s">
        <v>45</v>
      </c>
    </row>
    <row r="5" customFormat="false" ht="15.75" hidden="false" customHeight="false" outlineLevel="0" collapsed="false">
      <c r="A5" s="1" t="s">
        <v>46</v>
      </c>
      <c r="B5" s="1" t="s">
        <v>5</v>
      </c>
      <c r="C5" s="1" t="s">
        <v>47</v>
      </c>
      <c r="D5" s="1" t="s">
        <v>7</v>
      </c>
      <c r="E5" s="1" t="s">
        <v>48</v>
      </c>
      <c r="F5" s="2" t="s">
        <v>49</v>
      </c>
      <c r="G5" s="1" t="s">
        <v>50</v>
      </c>
    </row>
    <row r="6" customFormat="false" ht="15.75" hidden="false" customHeight="false" outlineLevel="0" collapsed="false">
      <c r="A6" s="1" t="s">
        <v>51</v>
      </c>
      <c r="B6" s="1" t="s">
        <v>5</v>
      </c>
      <c r="C6" s="1" t="s">
        <v>52</v>
      </c>
      <c r="D6" s="1" t="s">
        <v>7</v>
      </c>
      <c r="E6" s="1" t="s">
        <v>53</v>
      </c>
      <c r="F6" s="2" t="s">
        <v>54</v>
      </c>
      <c r="G6" s="1" t="s">
        <v>55</v>
      </c>
    </row>
    <row r="7" customFormat="false" ht="15.75" hidden="false" customHeight="false" outlineLevel="0" collapsed="false">
      <c r="A7" s="1" t="s">
        <v>56</v>
      </c>
      <c r="B7" s="1" t="s">
        <v>5</v>
      </c>
      <c r="C7" s="1" t="s">
        <v>57</v>
      </c>
      <c r="D7" s="1" t="s">
        <v>7</v>
      </c>
      <c r="E7" s="1" t="s">
        <v>58</v>
      </c>
      <c r="F7" s="2" t="s">
        <v>59</v>
      </c>
      <c r="G7" s="1" t="s">
        <v>60</v>
      </c>
    </row>
    <row r="8" customFormat="false" ht="15.75" hidden="false" customHeight="false" outlineLevel="0" collapsed="false">
      <c r="A8" s="1" t="s">
        <v>61</v>
      </c>
      <c r="B8" s="1" t="s">
        <v>5</v>
      </c>
      <c r="C8" s="1" t="s">
        <v>62</v>
      </c>
      <c r="D8" s="1" t="s">
        <v>7</v>
      </c>
      <c r="E8" s="1" t="s">
        <v>63</v>
      </c>
      <c r="F8" s="2" t="s">
        <v>64</v>
      </c>
      <c r="G8" s="1" t="s">
        <v>65</v>
      </c>
    </row>
    <row r="9" customFormat="false" ht="15.75" hidden="false" customHeight="false" outlineLevel="0" collapsed="false">
      <c r="A9" s="1" t="s">
        <v>66</v>
      </c>
      <c r="B9" s="1" t="s">
        <v>5</v>
      </c>
      <c r="C9" s="1" t="s">
        <v>67</v>
      </c>
      <c r="D9" s="1" t="s">
        <v>7</v>
      </c>
      <c r="E9" s="1" t="s">
        <v>68</v>
      </c>
      <c r="F9" s="2" t="s">
        <v>69</v>
      </c>
      <c r="G9" s="1" t="s">
        <v>70</v>
      </c>
    </row>
    <row r="10" customFormat="false" ht="15.75" hidden="false" customHeight="false" outlineLevel="0" collapsed="false">
      <c r="A10" s="1" t="s">
        <v>71</v>
      </c>
      <c r="B10" s="1" t="s">
        <v>5</v>
      </c>
      <c r="C10" s="1" t="s">
        <v>72</v>
      </c>
      <c r="D10" s="1" t="s">
        <v>7</v>
      </c>
      <c r="E10" s="1" t="s">
        <v>73</v>
      </c>
      <c r="F10" s="2" t="s">
        <v>74</v>
      </c>
      <c r="G10" s="1" t="s">
        <v>75</v>
      </c>
    </row>
    <row r="11" customFormat="false" ht="15.75" hidden="false" customHeight="false" outlineLevel="0" collapsed="false">
      <c r="A11" s="1" t="s">
        <v>76</v>
      </c>
      <c r="B11" s="1" t="s">
        <v>10</v>
      </c>
      <c r="C11" s="1" t="s">
        <v>77</v>
      </c>
      <c r="D11" s="1" t="s">
        <v>7</v>
      </c>
      <c r="E11" s="1" t="s">
        <v>78</v>
      </c>
      <c r="F11" s="2" t="s">
        <v>79</v>
      </c>
      <c r="G11" s="1" t="s">
        <v>80</v>
      </c>
    </row>
    <row r="12" customFormat="false" ht="15.75" hidden="false" customHeight="false" outlineLevel="0" collapsed="false">
      <c r="A12" s="1" t="s">
        <v>81</v>
      </c>
      <c r="B12" s="1" t="s">
        <v>14</v>
      </c>
      <c r="C12" s="1" t="s">
        <v>82</v>
      </c>
      <c r="D12" s="1" t="s">
        <v>7</v>
      </c>
      <c r="E12" s="1" t="s">
        <v>83</v>
      </c>
      <c r="F12" s="3" t="s">
        <v>84</v>
      </c>
      <c r="G12" s="1" t="str">
        <f aca="false">C12</f>
        <v>Phenotypes associated with rare diseases annotation dataset for english language</v>
      </c>
    </row>
    <row r="13" customFormat="false" ht="15.75" hidden="false" customHeight="false" outlineLevel="0" collapsed="false">
      <c r="A13" s="1" t="s">
        <v>85</v>
      </c>
      <c r="B13" s="1" t="s">
        <v>14</v>
      </c>
      <c r="C13" s="1" t="s">
        <v>86</v>
      </c>
      <c r="D13" s="1" t="s">
        <v>7</v>
      </c>
      <c r="E13" s="1" t="s">
        <v>87</v>
      </c>
      <c r="F13" s="3" t="s">
        <v>88</v>
      </c>
      <c r="G13" s="1" t="str">
        <f aca="false">C13</f>
        <v>Phenotypes associated with rare diseases annotation dataset for french language</v>
      </c>
    </row>
    <row r="14" customFormat="false" ht="15.75" hidden="false" customHeight="false" outlineLevel="0" collapsed="false">
      <c r="A14" s="1" t="s">
        <v>89</v>
      </c>
      <c r="B14" s="1" t="s">
        <v>14</v>
      </c>
      <c r="C14" s="1" t="s">
        <v>90</v>
      </c>
      <c r="D14" s="1" t="s">
        <v>7</v>
      </c>
      <c r="E14" s="1" t="s">
        <v>91</v>
      </c>
      <c r="F14" s="3" t="s">
        <v>92</v>
      </c>
      <c r="G14" s="1" t="str">
        <f aca="false">C14</f>
        <v>Phenotypes associated with rare diseases annotation dataset for german language</v>
      </c>
    </row>
    <row r="15" customFormat="false" ht="15.75" hidden="false" customHeight="false" outlineLevel="0" collapsed="false">
      <c r="A15" s="1" t="s">
        <v>93</v>
      </c>
      <c r="B15" s="1" t="s">
        <v>14</v>
      </c>
      <c r="C15" s="1" t="s">
        <v>94</v>
      </c>
      <c r="D15" s="1" t="s">
        <v>7</v>
      </c>
      <c r="E15" s="1" t="s">
        <v>95</v>
      </c>
      <c r="F15" s="3" t="s">
        <v>96</v>
      </c>
      <c r="G15" s="1" t="str">
        <f aca="false">C15</f>
        <v>Phenotypes associated with rare diseases annotation dataset for spanish language</v>
      </c>
    </row>
    <row r="16" customFormat="false" ht="15.75" hidden="false" customHeight="false" outlineLevel="0" collapsed="false">
      <c r="A16" s="1" t="s">
        <v>97</v>
      </c>
      <c r="B16" s="1" t="s">
        <v>14</v>
      </c>
      <c r="C16" s="1" t="s">
        <v>98</v>
      </c>
      <c r="D16" s="1" t="s">
        <v>7</v>
      </c>
      <c r="E16" s="1" t="s">
        <v>99</v>
      </c>
      <c r="F16" s="3" t="s">
        <v>100</v>
      </c>
      <c r="G16" s="1" t="str">
        <f aca="false">C16</f>
        <v>Phenotypes associated with rare diseases annotation dataset for italian language</v>
      </c>
    </row>
    <row r="17" customFormat="false" ht="15.75" hidden="false" customHeight="false" outlineLevel="0" collapsed="false">
      <c r="A17" s="1" t="s">
        <v>101</v>
      </c>
      <c r="B17" s="1" t="s">
        <v>14</v>
      </c>
      <c r="C17" s="1" t="s">
        <v>102</v>
      </c>
      <c r="D17" s="1" t="s">
        <v>7</v>
      </c>
      <c r="E17" s="1" t="s">
        <v>103</v>
      </c>
      <c r="F17" s="3" t="s">
        <v>104</v>
      </c>
      <c r="G17" s="1" t="str">
        <f aca="false">C17</f>
        <v>Phenotypes associated with rare diseases annotation dataset for dutch language</v>
      </c>
    </row>
    <row r="18" customFormat="false" ht="15.75" hidden="false" customHeight="false" outlineLevel="0" collapsed="false">
      <c r="A18" s="1" t="s">
        <v>105</v>
      </c>
      <c r="B18" s="1" t="s">
        <v>14</v>
      </c>
      <c r="C18" s="1" t="s">
        <v>106</v>
      </c>
      <c r="D18" s="1" t="s">
        <v>7</v>
      </c>
      <c r="E18" s="1" t="s">
        <v>107</v>
      </c>
      <c r="F18" s="3" t="s">
        <v>108</v>
      </c>
      <c r="G18" s="1" t="str">
        <f aca="false">C18</f>
        <v>Phenotypes associated with rare diseases annotation dataset for portuguese language</v>
      </c>
    </row>
    <row r="19" customFormat="false" ht="14.9" hidden="false" customHeight="false" outlineLevel="0" collapsed="false">
      <c r="A19" s="1" t="s">
        <v>109</v>
      </c>
      <c r="B19" s="1" t="s">
        <v>18</v>
      </c>
      <c r="C19" s="1" t="s">
        <v>110</v>
      </c>
      <c r="D19" s="1" t="s">
        <v>7</v>
      </c>
      <c r="E19" s="1" t="s">
        <v>111</v>
      </c>
      <c r="F19" s="3" t="s">
        <v>112</v>
      </c>
      <c r="G19" s="1" t="s">
        <v>113</v>
      </c>
    </row>
    <row r="20" customFormat="false" ht="15.75" hidden="false" customHeight="false" outlineLevel="0" collapsed="false">
      <c r="A20" s="1" t="s">
        <v>114</v>
      </c>
      <c r="B20" s="1" t="s">
        <v>18</v>
      </c>
      <c r="C20" s="1" t="s">
        <v>115</v>
      </c>
      <c r="D20" s="1" t="s">
        <v>7</v>
      </c>
      <c r="E20" s="4" t="s">
        <v>116</v>
      </c>
      <c r="F20" s="3" t="s">
        <v>20</v>
      </c>
      <c r="G20" s="1" t="s">
        <v>117</v>
      </c>
    </row>
    <row r="21" customFormat="false" ht="14.9" hidden="false" customHeight="false" outlineLevel="0" collapsed="false">
      <c r="A21" s="1" t="s">
        <v>118</v>
      </c>
      <c r="B21" s="1" t="s">
        <v>18</v>
      </c>
      <c r="C21" s="1" t="s">
        <v>119</v>
      </c>
      <c r="D21" s="1" t="s">
        <v>7</v>
      </c>
      <c r="E21" s="4" t="s">
        <v>116</v>
      </c>
      <c r="F21" s="3" t="s">
        <v>120</v>
      </c>
      <c r="G21" s="1" t="s">
        <v>121</v>
      </c>
    </row>
    <row r="22" customFormat="false" ht="15.75" hidden="false" customHeight="false" outlineLevel="0" collapsed="false">
      <c r="A22" s="1" t="s">
        <v>122</v>
      </c>
      <c r="B22" s="1" t="s">
        <v>18</v>
      </c>
      <c r="C22" s="1" t="s">
        <v>123</v>
      </c>
      <c r="D22" s="1" t="s">
        <v>7</v>
      </c>
      <c r="E22" s="4" t="s">
        <v>116</v>
      </c>
      <c r="F22" s="3" t="s">
        <v>20</v>
      </c>
      <c r="G22" s="1" t="s">
        <v>124</v>
      </c>
    </row>
    <row r="23" customFormat="false" ht="14.9" hidden="false" customHeight="false" outlineLevel="0" collapsed="false">
      <c r="A23" s="1" t="s">
        <v>125</v>
      </c>
      <c r="B23" s="1" t="s">
        <v>18</v>
      </c>
      <c r="C23" s="1" t="s">
        <v>126</v>
      </c>
      <c r="D23" s="1" t="s">
        <v>7</v>
      </c>
      <c r="E23" s="4" t="s">
        <v>116</v>
      </c>
      <c r="F23" s="3" t="s">
        <v>127</v>
      </c>
      <c r="G23" s="1" t="s">
        <v>128</v>
      </c>
    </row>
    <row r="24" customFormat="false" ht="15.75" hidden="false" customHeight="false" outlineLevel="0" collapsed="false">
      <c r="A24" s="1" t="s">
        <v>129</v>
      </c>
      <c r="B24" s="1" t="s">
        <v>18</v>
      </c>
      <c r="C24" s="1" t="s">
        <v>130</v>
      </c>
      <c r="D24" s="1" t="s">
        <v>7</v>
      </c>
      <c r="E24" s="4" t="s">
        <v>116</v>
      </c>
      <c r="F24" s="3" t="s">
        <v>20</v>
      </c>
      <c r="G24" s="1" t="s">
        <v>131</v>
      </c>
    </row>
    <row r="25" customFormat="false" ht="14.9" hidden="false" customHeight="false" outlineLevel="0" collapsed="false">
      <c r="A25" s="1" t="s">
        <v>132</v>
      </c>
      <c r="B25" s="1" t="s">
        <v>18</v>
      </c>
      <c r="C25" s="1" t="s">
        <v>133</v>
      </c>
      <c r="D25" s="1" t="s">
        <v>7</v>
      </c>
      <c r="E25" s="4" t="s">
        <v>116</v>
      </c>
      <c r="F25" s="3" t="s">
        <v>134</v>
      </c>
      <c r="G25" s="1" t="s">
        <v>135</v>
      </c>
    </row>
    <row r="26" customFormat="false" ht="14.9" hidden="false" customHeight="false" outlineLevel="0" collapsed="false">
      <c r="A26" s="1" t="s">
        <v>136</v>
      </c>
      <c r="B26" s="1" t="s">
        <v>18</v>
      </c>
      <c r="C26" s="1" t="s">
        <v>137</v>
      </c>
      <c r="D26" s="1" t="s">
        <v>7</v>
      </c>
      <c r="E26" s="4" t="s">
        <v>116</v>
      </c>
      <c r="F26" s="3" t="s">
        <v>138</v>
      </c>
      <c r="G26" s="1" t="s">
        <v>139</v>
      </c>
    </row>
    <row r="27" customFormat="false" ht="14.9" hidden="false" customHeight="false" outlineLevel="0" collapsed="false">
      <c r="A27" s="1" t="s">
        <v>140</v>
      </c>
      <c r="B27" s="1" t="s">
        <v>18</v>
      </c>
      <c r="C27" s="1" t="s">
        <v>141</v>
      </c>
      <c r="D27" s="1" t="s">
        <v>7</v>
      </c>
      <c r="E27" s="4" t="s">
        <v>116</v>
      </c>
      <c r="F27" s="3" t="s">
        <v>142</v>
      </c>
      <c r="G27" s="1" t="s">
        <v>143</v>
      </c>
    </row>
    <row r="28" customFormat="false" ht="14.9" hidden="false" customHeight="false" outlineLevel="0" collapsed="false">
      <c r="A28" s="1" t="s">
        <v>144</v>
      </c>
      <c r="B28" s="1" t="s">
        <v>18</v>
      </c>
      <c r="C28" s="1" t="s">
        <v>145</v>
      </c>
      <c r="D28" s="1" t="s">
        <v>7</v>
      </c>
      <c r="E28" s="4" t="s">
        <v>116</v>
      </c>
      <c r="F28" s="3" t="s">
        <v>146</v>
      </c>
      <c r="G28" s="1" t="s">
        <v>147</v>
      </c>
    </row>
    <row r="29" customFormat="false" ht="14.9" hidden="false" customHeight="false" outlineLevel="0" collapsed="false">
      <c r="A29" s="1" t="s">
        <v>148</v>
      </c>
      <c r="B29" s="1" t="s">
        <v>18</v>
      </c>
      <c r="C29" s="1" t="s">
        <v>149</v>
      </c>
      <c r="D29" s="1" t="s">
        <v>7</v>
      </c>
      <c r="E29" s="4" t="s">
        <v>116</v>
      </c>
      <c r="F29" s="3" t="s">
        <v>150</v>
      </c>
      <c r="G29" s="1" t="s">
        <v>151</v>
      </c>
    </row>
    <row r="30" customFormat="false" ht="14.9" hidden="false" customHeight="false" outlineLevel="0" collapsed="false">
      <c r="A30" s="1" t="s">
        <v>152</v>
      </c>
      <c r="B30" s="1" t="s">
        <v>18</v>
      </c>
      <c r="C30" s="1" t="s">
        <v>153</v>
      </c>
      <c r="D30" s="1" t="s">
        <v>7</v>
      </c>
      <c r="E30" s="4" t="s">
        <v>116</v>
      </c>
      <c r="F30" s="3" t="s">
        <v>154</v>
      </c>
      <c r="G30" s="1" t="s">
        <v>155</v>
      </c>
    </row>
    <row r="31" customFormat="false" ht="14.9" hidden="false" customHeight="false" outlineLevel="0" collapsed="false">
      <c r="A31" s="1" t="s">
        <v>156</v>
      </c>
      <c r="B31" s="1" t="s">
        <v>18</v>
      </c>
      <c r="C31" s="1" t="s">
        <v>157</v>
      </c>
      <c r="D31" s="1" t="s">
        <v>7</v>
      </c>
      <c r="E31" s="4" t="s">
        <v>116</v>
      </c>
      <c r="F31" s="3" t="s">
        <v>158</v>
      </c>
      <c r="G31" s="1" t="s">
        <v>159</v>
      </c>
    </row>
    <row r="32" customFormat="false" ht="14.9" hidden="false" customHeight="false" outlineLevel="0" collapsed="false">
      <c r="A32" s="1" t="s">
        <v>160</v>
      </c>
      <c r="B32" s="1" t="s">
        <v>18</v>
      </c>
      <c r="C32" s="1" t="s">
        <v>161</v>
      </c>
      <c r="D32" s="1" t="s">
        <v>7</v>
      </c>
      <c r="E32" s="4" t="s">
        <v>116</v>
      </c>
      <c r="F32" s="3" t="s">
        <v>162</v>
      </c>
      <c r="G32" s="1" t="s">
        <v>163</v>
      </c>
    </row>
    <row r="33" customFormat="false" ht="14.9" hidden="false" customHeight="false" outlineLevel="0" collapsed="false">
      <c r="A33" s="1" t="s">
        <v>164</v>
      </c>
      <c r="B33" s="1" t="s">
        <v>18</v>
      </c>
      <c r="C33" s="1" t="s">
        <v>165</v>
      </c>
      <c r="D33" s="1" t="s">
        <v>7</v>
      </c>
      <c r="E33" s="4" t="s">
        <v>116</v>
      </c>
      <c r="F33" s="3" t="s">
        <v>166</v>
      </c>
      <c r="G33" s="1" t="s">
        <v>167</v>
      </c>
    </row>
    <row r="34" customFormat="false" ht="15.75" hidden="false" customHeight="false" outlineLevel="0" collapsed="false">
      <c r="A34" s="1" t="s">
        <v>168</v>
      </c>
      <c r="B34" s="1" t="s">
        <v>18</v>
      </c>
      <c r="C34" s="1" t="s">
        <v>169</v>
      </c>
      <c r="D34" s="1" t="s">
        <v>7</v>
      </c>
      <c r="E34" s="4" t="s">
        <v>116</v>
      </c>
      <c r="F34" s="3" t="s">
        <v>20</v>
      </c>
      <c r="G34" s="1" t="s">
        <v>170</v>
      </c>
    </row>
    <row r="35" customFormat="false" ht="14.9" hidden="false" customHeight="false" outlineLevel="0" collapsed="false">
      <c r="A35" s="1" t="s">
        <v>171</v>
      </c>
      <c r="B35" s="1" t="s">
        <v>18</v>
      </c>
      <c r="C35" s="1" t="s">
        <v>172</v>
      </c>
      <c r="D35" s="1" t="s">
        <v>7</v>
      </c>
      <c r="E35" s="4" t="s">
        <v>116</v>
      </c>
      <c r="F35" s="3" t="s">
        <v>173</v>
      </c>
      <c r="G35" s="1" t="s">
        <v>174</v>
      </c>
    </row>
    <row r="36" customFormat="false" ht="14.9" hidden="false" customHeight="false" outlineLevel="0" collapsed="false">
      <c r="A36" s="1" t="s">
        <v>175</v>
      </c>
      <c r="B36" s="1" t="s">
        <v>18</v>
      </c>
      <c r="C36" s="1" t="s">
        <v>176</v>
      </c>
      <c r="D36" s="1" t="s">
        <v>7</v>
      </c>
      <c r="E36" s="4" t="s">
        <v>116</v>
      </c>
      <c r="F36" s="3" t="s">
        <v>177</v>
      </c>
      <c r="G36" s="1" t="s">
        <v>178</v>
      </c>
    </row>
    <row r="37" customFormat="false" ht="15.75" hidden="false" customHeight="false" outlineLevel="0" collapsed="false">
      <c r="A37" s="1" t="s">
        <v>179</v>
      </c>
      <c r="B37" s="1" t="s">
        <v>18</v>
      </c>
      <c r="C37" s="1" t="s">
        <v>180</v>
      </c>
      <c r="D37" s="1" t="s">
        <v>7</v>
      </c>
      <c r="E37" s="4" t="s">
        <v>116</v>
      </c>
      <c r="F37" s="3" t="s">
        <v>20</v>
      </c>
      <c r="G37" s="1" t="s">
        <v>181</v>
      </c>
    </row>
    <row r="38" customFormat="false" ht="14.9" hidden="false" customHeight="false" outlineLevel="0" collapsed="false">
      <c r="A38" s="1" t="s">
        <v>182</v>
      </c>
      <c r="B38" s="1" t="s">
        <v>18</v>
      </c>
      <c r="C38" s="1" t="s">
        <v>183</v>
      </c>
      <c r="D38" s="1" t="s">
        <v>7</v>
      </c>
      <c r="E38" s="4" t="s">
        <v>116</v>
      </c>
      <c r="F38" s="3" t="s">
        <v>184</v>
      </c>
      <c r="G38" s="1" t="s">
        <v>185</v>
      </c>
    </row>
    <row r="39" customFormat="false" ht="14.9" hidden="false" customHeight="false" outlineLevel="0" collapsed="false">
      <c r="A39" s="1" t="s">
        <v>186</v>
      </c>
      <c r="B39" s="1" t="s">
        <v>18</v>
      </c>
      <c r="C39" s="1" t="s">
        <v>187</v>
      </c>
      <c r="D39" s="1" t="s">
        <v>7</v>
      </c>
      <c r="E39" s="4" t="s">
        <v>116</v>
      </c>
      <c r="F39" s="3" t="s">
        <v>188</v>
      </c>
      <c r="G39" s="1" t="s">
        <v>189</v>
      </c>
    </row>
    <row r="40" customFormat="false" ht="14.9" hidden="false" customHeight="false" outlineLevel="0" collapsed="false">
      <c r="A40" s="1" t="s">
        <v>190</v>
      </c>
      <c r="B40" s="1" t="s">
        <v>18</v>
      </c>
      <c r="C40" s="1" t="s">
        <v>191</v>
      </c>
      <c r="D40" s="1" t="s">
        <v>7</v>
      </c>
      <c r="E40" s="4" t="s">
        <v>116</v>
      </c>
      <c r="F40" s="3" t="s">
        <v>192</v>
      </c>
      <c r="G40" s="1" t="s">
        <v>193</v>
      </c>
    </row>
    <row r="41" customFormat="false" ht="14.9" hidden="false" customHeight="false" outlineLevel="0" collapsed="false">
      <c r="A41" s="1" t="s">
        <v>194</v>
      </c>
      <c r="B41" s="1" t="s">
        <v>18</v>
      </c>
      <c r="C41" s="1" t="s">
        <v>195</v>
      </c>
      <c r="D41" s="1" t="s">
        <v>7</v>
      </c>
      <c r="E41" s="4" t="s">
        <v>116</v>
      </c>
      <c r="F41" s="3" t="s">
        <v>196</v>
      </c>
      <c r="G41" s="1" t="s">
        <v>197</v>
      </c>
    </row>
    <row r="42" customFormat="false" ht="14.9" hidden="false" customHeight="false" outlineLevel="0" collapsed="false">
      <c r="A42" s="1" t="s">
        <v>198</v>
      </c>
      <c r="B42" s="1" t="s">
        <v>18</v>
      </c>
      <c r="C42" s="1" t="s">
        <v>199</v>
      </c>
      <c r="D42" s="1" t="s">
        <v>7</v>
      </c>
      <c r="E42" s="4" t="s">
        <v>116</v>
      </c>
      <c r="F42" s="3" t="s">
        <v>200</v>
      </c>
      <c r="G42" s="1" t="s">
        <v>201</v>
      </c>
    </row>
    <row r="43" customFormat="false" ht="14.9" hidden="false" customHeight="false" outlineLevel="0" collapsed="false">
      <c r="A43" s="1" t="s">
        <v>202</v>
      </c>
      <c r="B43" s="1" t="s">
        <v>18</v>
      </c>
      <c r="C43" s="1" t="s">
        <v>203</v>
      </c>
      <c r="D43" s="1" t="s">
        <v>7</v>
      </c>
      <c r="E43" s="4" t="s">
        <v>116</v>
      </c>
      <c r="F43" s="3" t="s">
        <v>204</v>
      </c>
      <c r="G43" s="1" t="s">
        <v>205</v>
      </c>
    </row>
    <row r="44" customFormat="false" ht="14.9" hidden="false" customHeight="false" outlineLevel="0" collapsed="false">
      <c r="A44" s="1" t="s">
        <v>206</v>
      </c>
      <c r="B44" s="1" t="s">
        <v>18</v>
      </c>
      <c r="C44" s="1" t="s">
        <v>207</v>
      </c>
      <c r="D44" s="1" t="s">
        <v>7</v>
      </c>
      <c r="E44" s="4" t="s">
        <v>116</v>
      </c>
      <c r="F44" s="3" t="s">
        <v>208</v>
      </c>
      <c r="G44" s="1" t="s">
        <v>209</v>
      </c>
    </row>
    <row r="45" customFormat="false" ht="14.9" hidden="false" customHeight="false" outlineLevel="0" collapsed="false">
      <c r="A45" s="1" t="s">
        <v>210</v>
      </c>
      <c r="B45" s="1" t="s">
        <v>18</v>
      </c>
      <c r="C45" s="1" t="s">
        <v>211</v>
      </c>
      <c r="D45" s="1" t="s">
        <v>7</v>
      </c>
      <c r="E45" s="4" t="s">
        <v>116</v>
      </c>
      <c r="F45" s="3" t="s">
        <v>212</v>
      </c>
      <c r="G45" s="1" t="s">
        <v>213</v>
      </c>
    </row>
    <row r="46" customFormat="false" ht="15.75" hidden="false" customHeight="false" outlineLevel="0" collapsed="false">
      <c r="A46" s="1" t="s">
        <v>214</v>
      </c>
      <c r="B46" s="1" t="s">
        <v>18</v>
      </c>
      <c r="C46" s="1" t="s">
        <v>215</v>
      </c>
      <c r="D46" s="1" t="s">
        <v>7</v>
      </c>
      <c r="E46" s="4" t="s">
        <v>116</v>
      </c>
      <c r="F46" s="3" t="s">
        <v>20</v>
      </c>
      <c r="G46" s="1" t="s">
        <v>216</v>
      </c>
    </row>
    <row r="47" customFormat="false" ht="14.9" hidden="false" customHeight="false" outlineLevel="0" collapsed="false">
      <c r="A47" s="1" t="s">
        <v>217</v>
      </c>
      <c r="B47" s="1" t="s">
        <v>18</v>
      </c>
      <c r="C47" s="1" t="s">
        <v>218</v>
      </c>
      <c r="D47" s="1" t="s">
        <v>7</v>
      </c>
      <c r="E47" s="4" t="s">
        <v>116</v>
      </c>
      <c r="F47" s="3" t="s">
        <v>219</v>
      </c>
      <c r="G47" s="1" t="s">
        <v>220</v>
      </c>
    </row>
    <row r="48" customFormat="false" ht="15.75" hidden="false" customHeight="false" outlineLevel="0" collapsed="false">
      <c r="A48" s="1" t="s">
        <v>221</v>
      </c>
      <c r="B48" s="1" t="s">
        <v>18</v>
      </c>
      <c r="C48" s="1" t="s">
        <v>222</v>
      </c>
      <c r="D48" s="1" t="s">
        <v>7</v>
      </c>
      <c r="E48" s="4" t="s">
        <v>116</v>
      </c>
      <c r="F48" s="3" t="s">
        <v>20</v>
      </c>
      <c r="G48" s="1" t="s">
        <v>223</v>
      </c>
    </row>
    <row r="49" customFormat="false" ht="14.9" hidden="false" customHeight="false" outlineLevel="0" collapsed="false">
      <c r="A49" s="1" t="s">
        <v>224</v>
      </c>
      <c r="B49" s="1" t="s">
        <v>18</v>
      </c>
      <c r="C49" s="1" t="s">
        <v>225</v>
      </c>
      <c r="D49" s="1" t="s">
        <v>7</v>
      </c>
      <c r="E49" s="4" t="s">
        <v>116</v>
      </c>
      <c r="F49" s="3" t="s">
        <v>226</v>
      </c>
      <c r="G49" s="1" t="s">
        <v>227</v>
      </c>
    </row>
    <row r="50" customFormat="false" ht="15.75" hidden="false" customHeight="false" outlineLevel="0" collapsed="false">
      <c r="A50" s="1" t="s">
        <v>228</v>
      </c>
      <c r="B50" s="1" t="s">
        <v>18</v>
      </c>
      <c r="C50" s="1" t="s">
        <v>229</v>
      </c>
      <c r="D50" s="1" t="s">
        <v>7</v>
      </c>
      <c r="E50" s="4" t="s">
        <v>116</v>
      </c>
      <c r="F50" s="3" t="s">
        <v>20</v>
      </c>
      <c r="G50" s="1" t="s">
        <v>230</v>
      </c>
    </row>
    <row r="51" customFormat="false" ht="15.75" hidden="false" customHeight="false" outlineLevel="0" collapsed="false">
      <c r="A51" s="1" t="s">
        <v>231</v>
      </c>
      <c r="B51" s="1" t="s">
        <v>18</v>
      </c>
      <c r="C51" s="1" t="s">
        <v>232</v>
      </c>
      <c r="D51" s="1" t="s">
        <v>7</v>
      </c>
      <c r="E51" s="4" t="s">
        <v>116</v>
      </c>
      <c r="F51" s="3" t="s">
        <v>20</v>
      </c>
      <c r="G51" s="1" t="s">
        <v>233</v>
      </c>
    </row>
    <row r="52" customFormat="false" ht="14.9" hidden="false" customHeight="false" outlineLevel="0" collapsed="false">
      <c r="A52" s="1" t="s">
        <v>234</v>
      </c>
      <c r="B52" s="1" t="s">
        <v>18</v>
      </c>
      <c r="C52" s="1" t="s">
        <v>235</v>
      </c>
      <c r="D52" s="1" t="s">
        <v>7</v>
      </c>
      <c r="E52" s="4" t="s">
        <v>116</v>
      </c>
      <c r="F52" s="3" t="s">
        <v>236</v>
      </c>
      <c r="G52" s="1" t="s">
        <v>237</v>
      </c>
    </row>
    <row r="53" customFormat="false" ht="15.75" hidden="false" customHeight="false" outlineLevel="0" collapsed="false">
      <c r="A53" s="1" t="s">
        <v>238</v>
      </c>
      <c r="B53" s="1" t="s">
        <v>18</v>
      </c>
      <c r="C53" s="1" t="s">
        <v>239</v>
      </c>
      <c r="D53" s="1" t="s">
        <v>7</v>
      </c>
      <c r="E53" s="4" t="s">
        <v>116</v>
      </c>
      <c r="F53" s="3" t="s">
        <v>20</v>
      </c>
      <c r="G53" s="1" t="s">
        <v>240</v>
      </c>
    </row>
    <row r="54" customFormat="false" ht="15.75" hidden="false" customHeight="false" outlineLevel="0" collapsed="false">
      <c r="A54" s="1" t="s">
        <v>241</v>
      </c>
      <c r="B54" s="1" t="s">
        <v>21</v>
      </c>
      <c r="C54" s="1" t="s">
        <v>242</v>
      </c>
      <c r="D54" s="1" t="s">
        <v>7</v>
      </c>
      <c r="E54" s="4" t="s">
        <v>243</v>
      </c>
      <c r="F54" s="3" t="s">
        <v>23</v>
      </c>
      <c r="G54" s="1" t="s">
        <v>242</v>
      </c>
    </row>
    <row r="55" customFormat="false" ht="15.75" hidden="false" customHeight="false" outlineLevel="0" collapsed="false">
      <c r="A55" s="1" t="s">
        <v>244</v>
      </c>
      <c r="B55" s="1" t="s">
        <v>21</v>
      </c>
      <c r="C55" s="1" t="s">
        <v>245</v>
      </c>
      <c r="D55" s="1" t="s">
        <v>7</v>
      </c>
      <c r="E55" s="1" t="s">
        <v>246</v>
      </c>
      <c r="F55" s="3" t="s">
        <v>23</v>
      </c>
      <c r="G55" s="1" t="s">
        <v>245</v>
      </c>
    </row>
    <row r="56" customFormat="false" ht="15.75" hidden="false" customHeight="false" outlineLevel="0" collapsed="false">
      <c r="A56" s="1" t="s">
        <v>247</v>
      </c>
      <c r="B56" s="1" t="s">
        <v>21</v>
      </c>
      <c r="C56" s="1" t="s">
        <v>248</v>
      </c>
      <c r="D56" s="1" t="s">
        <v>7</v>
      </c>
      <c r="E56" s="1" t="s">
        <v>249</v>
      </c>
      <c r="F56" s="3" t="s">
        <v>23</v>
      </c>
      <c r="G56" s="1" t="s">
        <v>248</v>
      </c>
    </row>
    <row r="57" customFormat="false" ht="15.75" hidden="false" customHeight="false" outlineLevel="0" collapsed="false">
      <c r="A57" s="1" t="s">
        <v>250</v>
      </c>
      <c r="B57" s="1" t="s">
        <v>21</v>
      </c>
      <c r="C57" s="1" t="s">
        <v>251</v>
      </c>
      <c r="D57" s="1" t="s">
        <v>7</v>
      </c>
      <c r="E57" s="1" t="s">
        <v>252</v>
      </c>
      <c r="F57" s="3" t="s">
        <v>23</v>
      </c>
      <c r="G57" s="1" t="s">
        <v>251</v>
      </c>
    </row>
    <row r="58" customFormat="false" ht="15.75" hidden="false" customHeight="false" outlineLevel="0" collapsed="false">
      <c r="A58" s="1" t="s">
        <v>253</v>
      </c>
      <c r="B58" s="1" t="s">
        <v>21</v>
      </c>
      <c r="C58" s="1" t="s">
        <v>254</v>
      </c>
      <c r="D58" s="1" t="s">
        <v>7</v>
      </c>
      <c r="E58" s="1" t="s">
        <v>255</v>
      </c>
      <c r="F58" s="3" t="s">
        <v>23</v>
      </c>
      <c r="G58" s="1" t="s">
        <v>254</v>
      </c>
    </row>
    <row r="59" customFormat="false" ht="15.75" hidden="false" customHeight="false" outlineLevel="0" collapsed="false">
      <c r="A59" s="1" t="s">
        <v>256</v>
      </c>
      <c r="B59" s="1" t="s">
        <v>21</v>
      </c>
      <c r="C59" s="1" t="s">
        <v>257</v>
      </c>
      <c r="D59" s="1" t="s">
        <v>7</v>
      </c>
      <c r="E59" s="1" t="s">
        <v>258</v>
      </c>
      <c r="F59" s="3" t="s">
        <v>23</v>
      </c>
      <c r="G59" s="1" t="s">
        <v>257</v>
      </c>
    </row>
    <row r="60" customFormat="false" ht="15.75" hidden="false" customHeight="false" outlineLevel="0" collapsed="false">
      <c r="A60" s="1" t="s">
        <v>259</v>
      </c>
      <c r="B60" s="1" t="s">
        <v>21</v>
      </c>
      <c r="C60" s="1" t="s">
        <v>260</v>
      </c>
      <c r="D60" s="1" t="s">
        <v>7</v>
      </c>
      <c r="E60" s="1" t="s">
        <v>261</v>
      </c>
      <c r="F60" s="3" t="s">
        <v>23</v>
      </c>
      <c r="G60" s="1" t="s">
        <v>260</v>
      </c>
    </row>
    <row r="61" customFormat="false" ht="15.75" hidden="false" customHeight="false" outlineLevel="0" collapsed="false">
      <c r="A61" s="1" t="s">
        <v>262</v>
      </c>
      <c r="B61" s="1" t="s">
        <v>24</v>
      </c>
      <c r="C61" s="1" t="s">
        <v>263</v>
      </c>
      <c r="D61" s="1" t="s">
        <v>7</v>
      </c>
      <c r="E61" s="1" t="s">
        <v>264</v>
      </c>
      <c r="F61" s="3" t="s">
        <v>26</v>
      </c>
      <c r="G61" s="1" t="s">
        <v>263</v>
      </c>
    </row>
    <row r="62" customFormat="false" ht="15.75" hidden="false" customHeight="false" outlineLevel="0" collapsed="false">
      <c r="A62" s="1" t="s">
        <v>265</v>
      </c>
      <c r="B62" s="1" t="s">
        <v>24</v>
      </c>
      <c r="C62" s="1" t="s">
        <v>266</v>
      </c>
      <c r="D62" s="1" t="s">
        <v>7</v>
      </c>
      <c r="E62" s="1" t="s">
        <v>267</v>
      </c>
      <c r="F62" s="3" t="s">
        <v>26</v>
      </c>
      <c r="G62" s="1" t="s">
        <v>266</v>
      </c>
    </row>
    <row r="63" customFormat="false" ht="15.75" hidden="false" customHeight="false" outlineLevel="0" collapsed="false">
      <c r="A63" s="1" t="s">
        <v>268</v>
      </c>
      <c r="B63" s="1" t="s">
        <v>24</v>
      </c>
      <c r="C63" s="1" t="s">
        <v>269</v>
      </c>
      <c r="D63" s="1" t="s">
        <v>7</v>
      </c>
      <c r="E63" s="1" t="s">
        <v>270</v>
      </c>
      <c r="F63" s="3" t="s">
        <v>26</v>
      </c>
      <c r="G63" s="1" t="s">
        <v>269</v>
      </c>
    </row>
    <row r="64" customFormat="false" ht="15.75" hidden="false" customHeight="false" outlineLevel="0" collapsed="false">
      <c r="A64" s="1" t="s">
        <v>271</v>
      </c>
      <c r="B64" s="1" t="s">
        <v>24</v>
      </c>
      <c r="C64" s="1" t="s">
        <v>272</v>
      </c>
      <c r="D64" s="1" t="s">
        <v>7</v>
      </c>
      <c r="E64" s="1" t="s">
        <v>273</v>
      </c>
      <c r="F64" s="3" t="s">
        <v>26</v>
      </c>
      <c r="G64" s="1" t="s">
        <v>272</v>
      </c>
    </row>
    <row r="65" customFormat="false" ht="15.75" hidden="false" customHeight="false" outlineLevel="0" collapsed="false">
      <c r="A65" s="1" t="s">
        <v>274</v>
      </c>
      <c r="B65" s="1" t="s">
        <v>24</v>
      </c>
      <c r="C65" s="1" t="s">
        <v>275</v>
      </c>
      <c r="D65" s="1" t="s">
        <v>7</v>
      </c>
      <c r="E65" s="1" t="s">
        <v>276</v>
      </c>
      <c r="F65" s="3" t="s">
        <v>26</v>
      </c>
      <c r="G65" s="1" t="s">
        <v>275</v>
      </c>
    </row>
    <row r="66" customFormat="false" ht="15.75" hidden="false" customHeight="false" outlineLevel="0" collapsed="false">
      <c r="A66" s="1" t="s">
        <v>277</v>
      </c>
      <c r="B66" s="1" t="s">
        <v>24</v>
      </c>
      <c r="C66" s="1" t="s">
        <v>278</v>
      </c>
      <c r="D66" s="1" t="s">
        <v>7</v>
      </c>
      <c r="E66" s="1" t="s">
        <v>279</v>
      </c>
      <c r="F66" s="3" t="s">
        <v>26</v>
      </c>
      <c r="G66" s="1" t="s">
        <v>278</v>
      </c>
    </row>
    <row r="67" customFormat="false" ht="15.75" hidden="false" customHeight="false" outlineLevel="0" collapsed="false">
      <c r="A67" s="1" t="s">
        <v>280</v>
      </c>
      <c r="B67" s="1" t="s">
        <v>24</v>
      </c>
      <c r="C67" s="1" t="s">
        <v>281</v>
      </c>
      <c r="D67" s="1" t="s">
        <v>7</v>
      </c>
      <c r="E67" s="1" t="s">
        <v>282</v>
      </c>
      <c r="F67" s="3" t="s">
        <v>26</v>
      </c>
      <c r="G67" s="1" t="s">
        <v>281</v>
      </c>
    </row>
  </sheetData>
  <hyperlinks>
    <hyperlink ref="F2" r:id="rId1" display="https://www.wikidata.org/wiki/Q929833;https://www.wikidata.org/wiki/Q2330408;https://www.wikidata.org/wiki/Q1860"/>
    <hyperlink ref="F3" r:id="rId2" display="https://www.wikidata.org/wiki/Q929833;https://www.wikidata.org/wiki/Q2330408;https://www.wikidata.org/wiki/Q150"/>
    <hyperlink ref="F4" r:id="rId3" display="https://www.wikidata.org/wiki/Q929833;https://www.wikidata.org/wiki/Q2330408;https://www.wikidata.org/wiki/Q188"/>
    <hyperlink ref="F5" r:id="rId4" display="https://www.wikidata.org/wiki/Q929833;https://www.wikidata.org/wiki/Q2330408;https://www.wikidata.org/wiki/Q1321"/>
    <hyperlink ref="F6" r:id="rId5" display="https://www.wikidata.org/wiki/Q929833;https://www.wikidata.org/wiki/Q2330408;https://www.wikidata.org/wiki/Q7411"/>
    <hyperlink ref="F7" r:id="rId6" display="https://www.wikidata.org/wiki/Q929833;https://www.wikidata.org/wiki/Q2330408;https://www.wikidata.org/wiki/Q652"/>
    <hyperlink ref="F8" r:id="rId7" display="https://www.wikidata.org/wiki/Q929833;https://www.wikidata.org/wiki/Q2330408;https://www.wikidata.org/wiki/Q5146"/>
    <hyperlink ref="F9" r:id="rId8" display="https://www.wikidata.org/wiki/Q929833;https://www.wikidata.org/wiki/Q2330408;https://www.wikidata.org/wiki/Q809"/>
    <hyperlink ref="F10" r:id="rId9" display="https://www.wikidata.org/wiki/Q929833;https://www.wikidata.org/wiki/Q2330408;https://www.wikidata.org/wiki/Q9056"/>
    <hyperlink ref="F11" r:id="rId10" display="https://www.wikidata.org/wiki/Q7187;https://www.wikidata.org/wiki/Q929833;https://www.wikidata.org/wiki/Q1860"/>
    <hyperlink ref="F12" r:id="rId11" display="https://www.wikidata.org/wiki/Q929833;https://www.wikidata.org/wiki/Q25203551;https://www.wikidata.org/wiki/Q1860"/>
    <hyperlink ref="F13" r:id="rId12" display="https://www.wikidata.org/wiki/Q929833;https://www.wikidata.org/wiki/Q25203551;https://www.wikidata.org/wiki/Q150"/>
    <hyperlink ref="F14" r:id="rId13" display="https://www.wikidata.org/wiki/Q929833;https://www.wikidata.org/wiki/Q25203551;https://www.wikidata.org/wiki/Q188"/>
    <hyperlink ref="F15" r:id="rId14" display="https://www.wikidata.org/wiki/Q929833;https://www.wikidata.org/wiki/Q25203551;https://www.wikidata.org/wiki/Q1321"/>
    <hyperlink ref="F16" r:id="rId15" display="https://www.wikidata.org/wiki/Q929833;https://www.wikidata.org/wiki/Q25203551;https://www.wikidata.org/wiki/Q652"/>
    <hyperlink ref="F17" r:id="rId16" display="https://www.wikidata.org/wiki/Q929833;https://www.wikidata.org/wiki/Q25203551;https://www.wikidata.org/wiki/Q7411"/>
    <hyperlink ref="F18" r:id="rId17" display="https://www.wikidata.org/wiki/Q929833;https://www.wikidata.org/wiki/Q25203551;https://www.wikidata.org/wiki/Q5146"/>
    <hyperlink ref="F20" r:id="rId18" display="https://www.wikidata.org/wiki/Q1860;https://www.wikidata.org/wiki/Q929833;https://www.wikidata.org/wiki/Q5962346"/>
    <hyperlink ref="F22" r:id="rId19" display="https://www.wikidata.org/wiki/Q1860;https://www.wikidata.org/wiki/Q929833;https://www.wikidata.org/wiki/Q5962346"/>
    <hyperlink ref="F24" r:id="rId20" display="https://www.wikidata.org/wiki/Q1860;https://www.wikidata.org/wiki/Q929833;https://www.wikidata.org/wiki/Q5962346"/>
    <hyperlink ref="F34" r:id="rId21" display="https://www.wikidata.org/wiki/Q1860;https://www.wikidata.org/wiki/Q929833;https://www.wikidata.org/wiki/Q5962346"/>
    <hyperlink ref="F37" r:id="rId22" display="https://www.wikidata.org/wiki/Q1860;https://www.wikidata.org/wiki/Q929833;https://www.wikidata.org/wiki/Q5962346"/>
    <hyperlink ref="F46" r:id="rId23" display="https://www.wikidata.org/wiki/Q1860;https://www.wikidata.org/wiki/Q929833;https://www.wikidata.org/wiki/Q5962346"/>
    <hyperlink ref="F48" r:id="rId24" display="https://www.wikidata.org/wiki/Q1860;https://www.wikidata.org/wiki/Q929833;https://www.wikidata.org/wiki/Q5962346"/>
    <hyperlink ref="F50" r:id="rId25" display="https://www.wikidata.org/wiki/Q1860;https://www.wikidata.org/wiki/Q929833;https://www.wikidata.org/wiki/Q5962346"/>
    <hyperlink ref="F51" r:id="rId26" display="https://www.wikidata.org/wiki/Q1860;https://www.wikidata.org/wiki/Q929833;https://www.wikidata.org/wiki/Q5962346"/>
    <hyperlink ref="F53" r:id="rId27" display="https://www.wikidata.org/wiki/Q1860;https://www.wikidata.org/wiki/Q929833;https://www.wikidata.org/wiki/Q5962346"/>
    <hyperlink ref="F54" r:id="rId28" display="https://www.wikidata.org/wiki/Q929833;https://www.wikidata.org/wiki/Q133805;https://www.wikidata.org/wiki/Q719602"/>
    <hyperlink ref="F55" r:id="rId29" display="https://www.wikidata.org/wiki/Q929833;https://www.wikidata.org/wiki/Q133805;https://www.wikidata.org/wiki/Q719602"/>
    <hyperlink ref="F56" r:id="rId30" display="https://www.wikidata.org/wiki/Q929833;https://www.wikidata.org/wiki/Q133805;https://www.wikidata.org/wiki/Q719602"/>
    <hyperlink ref="F57" r:id="rId31" display="https://www.wikidata.org/wiki/Q929833;https://www.wikidata.org/wiki/Q133805;https://www.wikidata.org/wiki/Q719602"/>
    <hyperlink ref="F58" r:id="rId32" display="https://www.wikidata.org/wiki/Q929833;https://www.wikidata.org/wiki/Q133805;https://www.wikidata.org/wiki/Q719602"/>
    <hyperlink ref="F59" r:id="rId33" display="https://www.wikidata.org/wiki/Q929833;https://www.wikidata.org/wiki/Q133805;https://www.wikidata.org/wiki/Q719602"/>
    <hyperlink ref="F60" r:id="rId34" display="https://www.wikidata.org/wiki/Q929833;https://www.wikidata.org/wiki/Q133805;https://www.wikidata.org/wiki/Q719602"/>
    <hyperlink ref="F61" r:id="rId35" display="https://www.wikidata.org/wiki/Q929833;https://www.wikidata.org/wiki/Q133805;https://www.wikidata.org/wiki/Q4691924;https://www.wikidata.org/wiki/Q4691924"/>
    <hyperlink ref="F62" r:id="rId36" display="https://www.wikidata.org/wiki/Q929833;https://www.wikidata.org/wiki/Q133805;https://www.wikidata.org/wiki/Q4691924;https://www.wikidata.org/wiki/Q4691924"/>
    <hyperlink ref="F63" r:id="rId37" display="https://www.wikidata.org/wiki/Q929833;https://www.wikidata.org/wiki/Q133805;https://www.wikidata.org/wiki/Q4691924;https://www.wikidata.org/wiki/Q4691924"/>
    <hyperlink ref="F64" r:id="rId38" display="https://www.wikidata.org/wiki/Q929833;https://www.wikidata.org/wiki/Q133805;https://www.wikidata.org/wiki/Q4691924;https://www.wikidata.org/wiki/Q4691924"/>
    <hyperlink ref="F65" r:id="rId39" display="https://www.wikidata.org/wiki/Q929833;https://www.wikidata.org/wiki/Q133805;https://www.wikidata.org/wiki/Q4691924;https://www.wikidata.org/wiki/Q4691924"/>
    <hyperlink ref="F66" r:id="rId40" display="https://www.wikidata.org/wiki/Q929833;https://www.wikidata.org/wiki/Q133805;https://www.wikidata.org/wiki/Q4691924;https://www.wikidata.org/wiki/Q4691924"/>
    <hyperlink ref="F67" r:id="rId41" display="https://www.wikidata.org/wiki/Q929833;https://www.wikidata.org/wiki/Q133805;https://www.wikidata.org/wiki/Q4691924;https://www.wikidata.org/wiki/Q4691924"/>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6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75" zeroHeight="false" outlineLevelRow="0" outlineLevelCol="0"/>
  <cols>
    <col collapsed="false" customWidth="true" hidden="false" outlineLevel="0" max="2" min="1" style="0" width="91.29"/>
    <col collapsed="false" customWidth="true" hidden="false" outlineLevel="0" max="4" min="4" style="0" width="45.71"/>
    <col collapsed="false" customWidth="true" hidden="false" outlineLevel="0" max="5" min="5" style="0" width="70.99"/>
  </cols>
  <sheetData>
    <row r="1" customFormat="false" ht="15.75" hidden="false" customHeight="false" outlineLevel="0" collapsed="false">
      <c r="A1" s="1" t="s">
        <v>283</v>
      </c>
      <c r="B1" s="1" t="s">
        <v>1</v>
      </c>
      <c r="C1" s="1" t="s">
        <v>2</v>
      </c>
      <c r="D1" s="1" t="s">
        <v>284</v>
      </c>
      <c r="E1" s="1" t="s">
        <v>285</v>
      </c>
      <c r="F1" s="1" t="s">
        <v>286</v>
      </c>
      <c r="G1" s="1" t="s">
        <v>287</v>
      </c>
    </row>
    <row r="2" customFormat="false" ht="15.75" hidden="false" customHeight="false" outlineLevel="0" collapsed="false">
      <c r="A2" s="1" t="s">
        <v>31</v>
      </c>
      <c r="B2" s="1" t="s">
        <v>288</v>
      </c>
      <c r="C2" s="1" t="s">
        <v>7</v>
      </c>
      <c r="D2" s="2" t="s">
        <v>289</v>
      </c>
      <c r="E2" s="2" t="s">
        <v>290</v>
      </c>
      <c r="F2" s="1" t="s">
        <v>291</v>
      </c>
      <c r="G2" s="1" t="n">
        <f aca="false">29.87*1000000</f>
        <v>29870000</v>
      </c>
    </row>
    <row r="3" customFormat="false" ht="15.75" hidden="false" customHeight="false" outlineLevel="0" collapsed="false">
      <c r="A3" s="1" t="s">
        <v>36</v>
      </c>
      <c r="B3" s="1" t="s">
        <v>292</v>
      </c>
      <c r="C3" s="1" t="s">
        <v>7</v>
      </c>
      <c r="D3" s="2" t="s">
        <v>289</v>
      </c>
      <c r="E3" s="2" t="s">
        <v>293</v>
      </c>
      <c r="F3" s="1" t="s">
        <v>291</v>
      </c>
      <c r="G3" s="1" t="n">
        <f aca="false">28.31*1000000</f>
        <v>28310000</v>
      </c>
    </row>
    <row r="4" customFormat="false" ht="15.75" hidden="false" customHeight="false" outlineLevel="0" collapsed="false">
      <c r="A4" s="1" t="s">
        <v>41</v>
      </c>
      <c r="B4" s="1" t="s">
        <v>294</v>
      </c>
      <c r="C4" s="1" t="s">
        <v>7</v>
      </c>
      <c r="D4" s="2" t="s">
        <v>289</v>
      </c>
      <c r="E4" s="2" t="s">
        <v>295</v>
      </c>
      <c r="F4" s="1" t="s">
        <v>291</v>
      </c>
      <c r="G4" s="1" t="n">
        <f aca="false">26.75*1000000</f>
        <v>26750000</v>
      </c>
    </row>
    <row r="5" customFormat="false" ht="15.75" hidden="false" customHeight="false" outlineLevel="0" collapsed="false">
      <c r="A5" s="1" t="s">
        <v>46</v>
      </c>
      <c r="B5" s="1" t="s">
        <v>296</v>
      </c>
      <c r="C5" s="1" t="s">
        <v>7</v>
      </c>
      <c r="D5" s="2" t="s">
        <v>289</v>
      </c>
      <c r="E5" s="2" t="s">
        <v>297</v>
      </c>
      <c r="F5" s="1" t="s">
        <v>291</v>
      </c>
      <c r="G5" s="1" t="n">
        <f aca="false">28.33*1000000</f>
        <v>28330000</v>
      </c>
    </row>
    <row r="6" customFormat="false" ht="15.75" hidden="false" customHeight="false" outlineLevel="0" collapsed="false">
      <c r="A6" s="1" t="s">
        <v>51</v>
      </c>
      <c r="B6" s="1" t="s">
        <v>298</v>
      </c>
      <c r="C6" s="1" t="s">
        <v>7</v>
      </c>
      <c r="D6" s="2" t="s">
        <v>289</v>
      </c>
      <c r="E6" s="2" t="s">
        <v>299</v>
      </c>
      <c r="F6" s="1" t="s">
        <v>291</v>
      </c>
      <c r="G6" s="1" t="n">
        <f aca="false">27.6*1000000</f>
        <v>27600000</v>
      </c>
    </row>
    <row r="7" customFormat="false" ht="15.75" hidden="false" customHeight="false" outlineLevel="0" collapsed="false">
      <c r="A7" s="1" t="s">
        <v>56</v>
      </c>
      <c r="B7" s="1" t="s">
        <v>300</v>
      </c>
      <c r="C7" s="1" t="s">
        <v>7</v>
      </c>
      <c r="D7" s="2" t="s">
        <v>289</v>
      </c>
      <c r="E7" s="2" t="s">
        <v>301</v>
      </c>
      <c r="F7" s="1" t="s">
        <v>291</v>
      </c>
      <c r="G7" s="1" t="n">
        <f aca="false">27*1000000</f>
        <v>27000000</v>
      </c>
    </row>
    <row r="8" customFormat="false" ht="15.75" hidden="false" customHeight="false" outlineLevel="0" collapsed="false">
      <c r="A8" s="1" t="s">
        <v>61</v>
      </c>
      <c r="B8" s="1" t="s">
        <v>302</v>
      </c>
      <c r="C8" s="1" t="s">
        <v>7</v>
      </c>
      <c r="D8" s="2" t="s">
        <v>289</v>
      </c>
      <c r="E8" s="2" t="s">
        <v>303</v>
      </c>
      <c r="F8" s="1" t="s">
        <v>291</v>
      </c>
      <c r="G8" s="1" t="n">
        <f aca="false">25.13*1000000</f>
        <v>25130000</v>
      </c>
    </row>
    <row r="9" customFormat="false" ht="15.75" hidden="false" customHeight="false" outlineLevel="0" collapsed="false">
      <c r="A9" s="1" t="s">
        <v>66</v>
      </c>
      <c r="B9" s="1" t="s">
        <v>304</v>
      </c>
      <c r="C9" s="1" t="s">
        <v>7</v>
      </c>
      <c r="D9" s="2" t="s">
        <v>289</v>
      </c>
      <c r="E9" s="2" t="s">
        <v>305</v>
      </c>
      <c r="F9" s="1" t="s">
        <v>291</v>
      </c>
      <c r="G9" s="1" t="n">
        <f aca="false">28.78*1000000</f>
        <v>28780000</v>
      </c>
    </row>
    <row r="10" customFormat="false" ht="15.75" hidden="false" customHeight="false" outlineLevel="0" collapsed="false">
      <c r="A10" s="1" t="s">
        <v>71</v>
      </c>
      <c r="B10" s="1" t="s">
        <v>306</v>
      </c>
      <c r="C10" s="1" t="s">
        <v>7</v>
      </c>
      <c r="D10" s="2" t="s">
        <v>289</v>
      </c>
      <c r="E10" s="2" t="s">
        <v>307</v>
      </c>
      <c r="F10" s="1" t="s">
        <v>291</v>
      </c>
      <c r="G10" s="1" t="n">
        <f aca="false">23.81*1000000</f>
        <v>23810000</v>
      </c>
    </row>
    <row r="11" customFormat="false" ht="15.75" hidden="false" customHeight="false" outlineLevel="0" collapsed="false">
      <c r="A11" s="1" t="s">
        <v>76</v>
      </c>
      <c r="B11" s="1" t="s">
        <v>308</v>
      </c>
      <c r="C11" s="1" t="s">
        <v>7</v>
      </c>
      <c r="D11" s="2" t="s">
        <v>289</v>
      </c>
      <c r="E11" s="2" t="s">
        <v>309</v>
      </c>
      <c r="F11" s="1" t="s">
        <v>291</v>
      </c>
      <c r="G11" s="1" t="n">
        <f aca="false">15.61*1000000</f>
        <v>15610000</v>
      </c>
    </row>
    <row r="12" customFormat="false" ht="15.75" hidden="false" customHeight="false" outlineLevel="0" collapsed="false">
      <c r="A12" s="1" t="s">
        <v>81</v>
      </c>
      <c r="B12" s="1" t="s">
        <v>310</v>
      </c>
      <c r="C12" s="1" t="s">
        <v>7</v>
      </c>
      <c r="D12" s="2" t="s">
        <v>289</v>
      </c>
      <c r="E12" s="5" t="s">
        <v>311</v>
      </c>
      <c r="F12" s="1" t="s">
        <v>291</v>
      </c>
      <c r="G12" s="6" t="n">
        <f aca="false">33.97*125000</f>
        <v>4246250</v>
      </c>
    </row>
    <row r="13" customFormat="false" ht="15.75" hidden="false" customHeight="false" outlineLevel="0" collapsed="false">
      <c r="A13" s="1" t="s">
        <v>85</v>
      </c>
      <c r="B13" s="1" t="s">
        <v>312</v>
      </c>
      <c r="C13" s="1" t="s">
        <v>7</v>
      </c>
      <c r="D13" s="2" t="s">
        <v>289</v>
      </c>
      <c r="E13" s="5" t="s">
        <v>313</v>
      </c>
      <c r="F13" s="1" t="s">
        <v>291</v>
      </c>
      <c r="G13" s="6" t="n">
        <f aca="false">29.79*125000</f>
        <v>3723750</v>
      </c>
    </row>
    <row r="14" customFormat="false" ht="15.75" hidden="false" customHeight="false" outlineLevel="0" collapsed="false">
      <c r="A14" s="1" t="s">
        <v>89</v>
      </c>
      <c r="B14" s="1" t="s">
        <v>314</v>
      </c>
      <c r="C14" s="1" t="s">
        <v>7</v>
      </c>
      <c r="D14" s="2" t="s">
        <v>289</v>
      </c>
      <c r="E14" s="5" t="s">
        <v>315</v>
      </c>
      <c r="F14" s="1" t="s">
        <v>291</v>
      </c>
      <c r="G14" s="6" t="n">
        <f aca="false">29.74*125000</f>
        <v>3717500</v>
      </c>
    </row>
    <row r="15" customFormat="false" ht="15.75" hidden="false" customHeight="false" outlineLevel="0" collapsed="false">
      <c r="A15" s="1" t="s">
        <v>93</v>
      </c>
      <c r="B15" s="1" t="s">
        <v>316</v>
      </c>
      <c r="C15" s="1" t="s">
        <v>7</v>
      </c>
      <c r="D15" s="2" t="s">
        <v>289</v>
      </c>
      <c r="E15" s="5" t="s">
        <v>317</v>
      </c>
      <c r="F15" s="1" t="s">
        <v>291</v>
      </c>
      <c r="G15" s="6" t="n">
        <f aca="false">29.82*125000</f>
        <v>3727500</v>
      </c>
    </row>
    <row r="16" customFormat="false" ht="15.75" hidden="false" customHeight="false" outlineLevel="0" collapsed="false">
      <c r="A16" s="1" t="s">
        <v>97</v>
      </c>
      <c r="B16" s="1" t="s">
        <v>318</v>
      </c>
      <c r="C16" s="1" t="s">
        <v>7</v>
      </c>
      <c r="D16" s="2" t="s">
        <v>289</v>
      </c>
      <c r="E16" s="5" t="s">
        <v>319</v>
      </c>
      <c r="F16" s="1" t="s">
        <v>291</v>
      </c>
      <c r="G16" s="6" t="n">
        <f aca="false">29.9*125000</f>
        <v>3737500</v>
      </c>
    </row>
    <row r="17" customFormat="false" ht="15.75" hidden="false" customHeight="false" outlineLevel="0" collapsed="false">
      <c r="A17" s="1" t="s">
        <v>101</v>
      </c>
      <c r="B17" s="1" t="s">
        <v>320</v>
      </c>
      <c r="C17" s="1" t="s">
        <v>7</v>
      </c>
      <c r="D17" s="2" t="s">
        <v>289</v>
      </c>
      <c r="E17" s="5" t="s">
        <v>321</v>
      </c>
      <c r="F17" s="1" t="s">
        <v>291</v>
      </c>
      <c r="G17" s="6" t="n">
        <f aca="false">29.83*125000</f>
        <v>3728750</v>
      </c>
    </row>
    <row r="18" customFormat="false" ht="15.75" hidden="false" customHeight="false" outlineLevel="0" collapsed="false">
      <c r="A18" s="1" t="s">
        <v>105</v>
      </c>
      <c r="B18" s="1" t="s">
        <v>322</v>
      </c>
      <c r="C18" s="1" t="s">
        <v>7</v>
      </c>
      <c r="D18" s="2" t="s">
        <v>289</v>
      </c>
      <c r="E18" s="5" t="s">
        <v>323</v>
      </c>
      <c r="F18" s="1" t="s">
        <v>291</v>
      </c>
      <c r="G18" s="6" t="n">
        <f aca="false">29.84*125000</f>
        <v>3730000</v>
      </c>
    </row>
    <row r="19" customFormat="false" ht="15.75" hidden="false" customHeight="false" outlineLevel="0" collapsed="false">
      <c r="A19" s="1" t="s">
        <v>109</v>
      </c>
      <c r="B19" s="1" t="s">
        <v>324</v>
      </c>
      <c r="C19" s="1" t="s">
        <v>7</v>
      </c>
      <c r="D19" s="2" t="s">
        <v>289</v>
      </c>
      <c r="E19" s="2" t="s">
        <v>325</v>
      </c>
      <c r="F19" s="1" t="s">
        <v>291</v>
      </c>
      <c r="G19" s="1" t="n">
        <f aca="false">140.39*125</f>
        <v>17548.75</v>
      </c>
    </row>
    <row r="20" customFormat="false" ht="15.75" hidden="false" customHeight="false" outlineLevel="0" collapsed="false">
      <c r="A20" s="1" t="s">
        <v>114</v>
      </c>
      <c r="B20" s="1" t="s">
        <v>326</v>
      </c>
      <c r="C20" s="1" t="s">
        <v>7</v>
      </c>
      <c r="D20" s="2" t="s">
        <v>289</v>
      </c>
      <c r="E20" s="2" t="s">
        <v>327</v>
      </c>
      <c r="F20" s="1" t="s">
        <v>291</v>
      </c>
      <c r="G20" s="1" t="n">
        <f aca="false">3.19*125000</f>
        <v>398750</v>
      </c>
    </row>
    <row r="21" customFormat="false" ht="15.75" hidden="false" customHeight="false" outlineLevel="0" collapsed="false">
      <c r="A21" s="1" t="s">
        <v>118</v>
      </c>
      <c r="B21" s="1" t="s">
        <v>328</v>
      </c>
      <c r="C21" s="1" t="s">
        <v>7</v>
      </c>
      <c r="D21" s="2" t="s">
        <v>289</v>
      </c>
      <c r="E21" s="2" t="s">
        <v>329</v>
      </c>
      <c r="F21" s="1" t="s">
        <v>291</v>
      </c>
      <c r="G21" s="1" t="n">
        <f aca="false">155.03*125</f>
        <v>19378.75</v>
      </c>
    </row>
    <row r="22" customFormat="false" ht="15.75" hidden="false" customHeight="false" outlineLevel="0" collapsed="false">
      <c r="A22" s="1" t="s">
        <v>122</v>
      </c>
      <c r="B22" s="1" t="s">
        <v>330</v>
      </c>
      <c r="C22" s="1" t="s">
        <v>7</v>
      </c>
      <c r="D22" s="2" t="s">
        <v>289</v>
      </c>
      <c r="E22" s="2" t="s">
        <v>331</v>
      </c>
      <c r="F22" s="1" t="s">
        <v>291</v>
      </c>
      <c r="G22" s="1" t="n">
        <f aca="false">183.7*125</f>
        <v>22962.5</v>
      </c>
    </row>
    <row r="23" customFormat="false" ht="15.75" hidden="false" customHeight="false" outlineLevel="0" collapsed="false">
      <c r="A23" s="1" t="s">
        <v>125</v>
      </c>
      <c r="B23" s="1" t="s">
        <v>332</v>
      </c>
      <c r="C23" s="1" t="s">
        <v>7</v>
      </c>
      <c r="D23" s="2" t="s">
        <v>289</v>
      </c>
      <c r="E23" s="2" t="s">
        <v>333</v>
      </c>
      <c r="F23" s="1" t="s">
        <v>291</v>
      </c>
      <c r="G23" s="1" t="n">
        <f aca="false">653.47*125</f>
        <v>81683.75</v>
      </c>
    </row>
    <row r="24" customFormat="false" ht="15.75" hidden="false" customHeight="false" outlineLevel="0" collapsed="false">
      <c r="A24" s="1" t="s">
        <v>129</v>
      </c>
      <c r="B24" s="1" t="s">
        <v>334</v>
      </c>
      <c r="C24" s="1" t="s">
        <v>7</v>
      </c>
      <c r="D24" s="2" t="s">
        <v>289</v>
      </c>
      <c r="E24" s="2" t="s">
        <v>335</v>
      </c>
      <c r="F24" s="1" t="s">
        <v>291</v>
      </c>
      <c r="G24" s="1" t="n">
        <f aca="false">154.68*125</f>
        <v>19335</v>
      </c>
    </row>
    <row r="25" customFormat="false" ht="15.75" hidden="false" customHeight="false" outlineLevel="0" collapsed="false">
      <c r="A25" s="1" t="s">
        <v>132</v>
      </c>
      <c r="B25" s="1" t="s">
        <v>336</v>
      </c>
      <c r="C25" s="1" t="s">
        <v>7</v>
      </c>
      <c r="D25" s="2" t="s">
        <v>289</v>
      </c>
      <c r="E25" s="2" t="s">
        <v>337</v>
      </c>
      <c r="F25" s="1" t="s">
        <v>291</v>
      </c>
      <c r="G25" s="1" t="n">
        <f aca="false">10.06*125000</f>
        <v>1257500</v>
      </c>
    </row>
    <row r="26" customFormat="false" ht="15.75" hidden="false" customHeight="false" outlineLevel="0" collapsed="false">
      <c r="A26" s="1" t="s">
        <v>136</v>
      </c>
      <c r="B26" s="1" t="s">
        <v>338</v>
      </c>
      <c r="C26" s="1" t="s">
        <v>7</v>
      </c>
      <c r="D26" s="2" t="s">
        <v>289</v>
      </c>
      <c r="E26" s="2" t="s">
        <v>339</v>
      </c>
      <c r="F26" s="1" t="s">
        <v>291</v>
      </c>
      <c r="G26" s="1" t="n">
        <f aca="false">2.82*125000</f>
        <v>352500</v>
      </c>
    </row>
    <row r="27" customFormat="false" ht="15.75" hidden="false" customHeight="false" outlineLevel="0" collapsed="false">
      <c r="A27" s="1" t="s">
        <v>140</v>
      </c>
      <c r="B27" s="1" t="s">
        <v>340</v>
      </c>
      <c r="C27" s="1" t="s">
        <v>7</v>
      </c>
      <c r="D27" s="2" t="s">
        <v>289</v>
      </c>
      <c r="E27" s="2" t="s">
        <v>341</v>
      </c>
      <c r="F27" s="1" t="s">
        <v>291</v>
      </c>
      <c r="G27" s="1" t="n">
        <f aca="false">123.23*125</f>
        <v>15403.75</v>
      </c>
    </row>
    <row r="28" customFormat="false" ht="15.75" hidden="false" customHeight="false" outlineLevel="0" collapsed="false">
      <c r="A28" s="1" t="s">
        <v>144</v>
      </c>
      <c r="B28" s="1" t="s">
        <v>342</v>
      </c>
      <c r="C28" s="1" t="s">
        <v>7</v>
      </c>
      <c r="D28" s="2" t="s">
        <v>289</v>
      </c>
      <c r="E28" s="2" t="s">
        <v>343</v>
      </c>
      <c r="F28" s="1" t="s">
        <v>291</v>
      </c>
      <c r="G28" s="1" t="n">
        <f aca="false">107.76*125</f>
        <v>13470</v>
      </c>
    </row>
    <row r="29" customFormat="false" ht="15.75" hidden="false" customHeight="false" outlineLevel="0" collapsed="false">
      <c r="A29" s="1" t="s">
        <v>148</v>
      </c>
      <c r="B29" s="1" t="s">
        <v>344</v>
      </c>
      <c r="C29" s="1" t="s">
        <v>7</v>
      </c>
      <c r="D29" s="2" t="s">
        <v>289</v>
      </c>
      <c r="E29" s="2" t="s">
        <v>345</v>
      </c>
      <c r="F29" s="1" t="s">
        <v>291</v>
      </c>
      <c r="G29" s="1" t="n">
        <f aca="false">163.9*125</f>
        <v>20487.5</v>
      </c>
    </row>
    <row r="30" customFormat="false" ht="15.75" hidden="false" customHeight="false" outlineLevel="0" collapsed="false">
      <c r="A30" s="1" t="s">
        <v>152</v>
      </c>
      <c r="B30" s="1" t="s">
        <v>346</v>
      </c>
      <c r="C30" s="1" t="s">
        <v>7</v>
      </c>
      <c r="D30" s="2" t="s">
        <v>289</v>
      </c>
      <c r="E30" s="2" t="s">
        <v>347</v>
      </c>
      <c r="F30" s="1" t="s">
        <v>291</v>
      </c>
      <c r="G30" s="1" t="n">
        <f aca="false">132.62*125</f>
        <v>16577.5</v>
      </c>
    </row>
    <row r="31" customFormat="false" ht="15.75" hidden="false" customHeight="false" outlineLevel="0" collapsed="false">
      <c r="A31" s="1" t="s">
        <v>156</v>
      </c>
      <c r="B31" s="1" t="s">
        <v>348</v>
      </c>
      <c r="C31" s="1" t="s">
        <v>7</v>
      </c>
      <c r="D31" s="2" t="s">
        <v>289</v>
      </c>
      <c r="E31" s="2" t="s">
        <v>349</v>
      </c>
      <c r="F31" s="1" t="s">
        <v>291</v>
      </c>
      <c r="G31" s="1" t="n">
        <f aca="false">34.76*125</f>
        <v>4345</v>
      </c>
    </row>
    <row r="32" customFormat="false" ht="15.75" hidden="false" customHeight="false" outlineLevel="0" collapsed="false">
      <c r="A32" s="1" t="s">
        <v>160</v>
      </c>
      <c r="B32" s="1" t="s">
        <v>350</v>
      </c>
      <c r="C32" s="1" t="s">
        <v>7</v>
      </c>
      <c r="D32" s="2" t="s">
        <v>289</v>
      </c>
      <c r="E32" s="2" t="s">
        <v>351</v>
      </c>
      <c r="F32" s="1" t="s">
        <v>291</v>
      </c>
      <c r="G32" s="1" t="n">
        <f aca="false">659.7*125</f>
        <v>82462.5</v>
      </c>
    </row>
    <row r="33" customFormat="false" ht="15.75" hidden="false" customHeight="false" outlineLevel="0" collapsed="false">
      <c r="A33" s="1" t="s">
        <v>164</v>
      </c>
      <c r="B33" s="1" t="s">
        <v>352</v>
      </c>
      <c r="C33" s="1" t="s">
        <v>7</v>
      </c>
      <c r="D33" s="2" t="s">
        <v>289</v>
      </c>
      <c r="E33" s="2" t="s">
        <v>353</v>
      </c>
      <c r="F33" s="1" t="s">
        <v>291</v>
      </c>
      <c r="G33" s="1" t="n">
        <f aca="false">278.84*125</f>
        <v>34855</v>
      </c>
    </row>
    <row r="34" customFormat="false" ht="15.75" hidden="false" customHeight="false" outlineLevel="0" collapsed="false">
      <c r="A34" s="1" t="s">
        <v>168</v>
      </c>
      <c r="B34" s="1" t="s">
        <v>354</v>
      </c>
      <c r="C34" s="1" t="s">
        <v>7</v>
      </c>
      <c r="D34" s="2" t="s">
        <v>289</v>
      </c>
      <c r="E34" s="2" t="s">
        <v>355</v>
      </c>
      <c r="F34" s="1" t="s">
        <v>291</v>
      </c>
      <c r="G34" s="1" t="n">
        <f aca="false">930.43*125</f>
        <v>116303.75</v>
      </c>
    </row>
    <row r="35" customFormat="false" ht="15.75" hidden="false" customHeight="false" outlineLevel="0" collapsed="false">
      <c r="A35" s="1" t="s">
        <v>171</v>
      </c>
      <c r="B35" s="1" t="s">
        <v>356</v>
      </c>
      <c r="C35" s="1" t="s">
        <v>7</v>
      </c>
      <c r="D35" s="2" t="s">
        <v>289</v>
      </c>
      <c r="E35" s="2" t="s">
        <v>357</v>
      </c>
      <c r="F35" s="1" t="s">
        <v>291</v>
      </c>
      <c r="G35" s="1" t="n">
        <f aca="false">553.8*125</f>
        <v>69225</v>
      </c>
    </row>
    <row r="36" customFormat="false" ht="15.75" hidden="false" customHeight="false" outlineLevel="0" collapsed="false">
      <c r="A36" s="1" t="s">
        <v>175</v>
      </c>
      <c r="B36" s="1" t="s">
        <v>358</v>
      </c>
      <c r="C36" s="1" t="s">
        <v>7</v>
      </c>
      <c r="D36" s="2" t="s">
        <v>289</v>
      </c>
      <c r="E36" s="2" t="s">
        <v>359</v>
      </c>
      <c r="F36" s="1" t="s">
        <v>291</v>
      </c>
      <c r="G36" s="1" t="n">
        <f aca="false">372.42*125</f>
        <v>46552.5</v>
      </c>
    </row>
    <row r="37" customFormat="false" ht="15.75" hidden="false" customHeight="false" outlineLevel="0" collapsed="false">
      <c r="A37" s="1" t="s">
        <v>179</v>
      </c>
      <c r="B37" s="1" t="s">
        <v>360</v>
      </c>
      <c r="C37" s="1" t="s">
        <v>7</v>
      </c>
      <c r="D37" s="2" t="s">
        <v>289</v>
      </c>
      <c r="E37" s="2" t="s">
        <v>361</v>
      </c>
      <c r="F37" s="1" t="s">
        <v>291</v>
      </c>
      <c r="G37" s="1" t="n">
        <f aca="false">191.11*125</f>
        <v>23888.75</v>
      </c>
    </row>
    <row r="38" customFormat="false" ht="15.75" hidden="false" customHeight="false" outlineLevel="0" collapsed="false">
      <c r="A38" s="1" t="s">
        <v>182</v>
      </c>
      <c r="B38" s="1" t="s">
        <v>362</v>
      </c>
      <c r="C38" s="1" t="s">
        <v>7</v>
      </c>
      <c r="D38" s="2" t="s">
        <v>289</v>
      </c>
      <c r="E38" s="2" t="s">
        <v>363</v>
      </c>
      <c r="F38" s="1" t="s">
        <v>291</v>
      </c>
      <c r="G38" s="1" t="n">
        <f aca="false">199.87*125</f>
        <v>24983.75</v>
      </c>
    </row>
    <row r="39" customFormat="false" ht="15.75" hidden="false" customHeight="false" outlineLevel="0" collapsed="false">
      <c r="A39" s="1" t="s">
        <v>186</v>
      </c>
      <c r="B39" s="1" t="s">
        <v>364</v>
      </c>
      <c r="C39" s="1" t="s">
        <v>7</v>
      </c>
      <c r="D39" s="2" t="s">
        <v>289</v>
      </c>
      <c r="E39" s="2" t="s">
        <v>365</v>
      </c>
      <c r="F39" s="1" t="s">
        <v>291</v>
      </c>
      <c r="G39" s="1" t="n">
        <f aca="false">66.24*125</f>
        <v>8280</v>
      </c>
    </row>
    <row r="40" customFormat="false" ht="15.75" hidden="false" customHeight="false" outlineLevel="0" collapsed="false">
      <c r="A40" s="1" t="s">
        <v>190</v>
      </c>
      <c r="B40" s="1" t="s">
        <v>366</v>
      </c>
      <c r="C40" s="1" t="s">
        <v>7</v>
      </c>
      <c r="D40" s="2" t="s">
        <v>289</v>
      </c>
      <c r="E40" s="2" t="s">
        <v>367</v>
      </c>
      <c r="F40" s="1" t="s">
        <v>291</v>
      </c>
      <c r="G40" s="1" t="n">
        <f aca="false">163.4*125</f>
        <v>20425</v>
      </c>
    </row>
    <row r="41" customFormat="false" ht="15.75" hidden="false" customHeight="false" outlineLevel="0" collapsed="false">
      <c r="A41" s="1" t="s">
        <v>194</v>
      </c>
      <c r="B41" s="1" t="s">
        <v>368</v>
      </c>
      <c r="C41" s="1" t="s">
        <v>7</v>
      </c>
      <c r="D41" s="2" t="s">
        <v>289</v>
      </c>
      <c r="E41" s="2" t="s">
        <v>369</v>
      </c>
      <c r="F41" s="1" t="s">
        <v>291</v>
      </c>
      <c r="G41" s="1" t="n">
        <f aca="false">598.75*125</f>
        <v>74843.75</v>
      </c>
    </row>
    <row r="42" customFormat="false" ht="15.75" hidden="false" customHeight="false" outlineLevel="0" collapsed="false">
      <c r="A42" s="1" t="s">
        <v>198</v>
      </c>
      <c r="B42" s="1" t="s">
        <v>370</v>
      </c>
      <c r="C42" s="1" t="s">
        <v>7</v>
      </c>
      <c r="D42" s="2" t="s">
        <v>289</v>
      </c>
      <c r="E42" s="2" t="s">
        <v>371</v>
      </c>
      <c r="F42" s="1" t="s">
        <v>291</v>
      </c>
      <c r="G42" s="1" t="n">
        <f aca="false">273.59*125</f>
        <v>34198.75</v>
      </c>
    </row>
    <row r="43" customFormat="false" ht="15.75" hidden="false" customHeight="false" outlineLevel="0" collapsed="false">
      <c r="A43" s="1" t="s">
        <v>202</v>
      </c>
      <c r="B43" s="1" t="s">
        <v>372</v>
      </c>
      <c r="C43" s="1" t="s">
        <v>7</v>
      </c>
      <c r="D43" s="2" t="s">
        <v>289</v>
      </c>
      <c r="E43" s="2" t="s">
        <v>373</v>
      </c>
      <c r="F43" s="1" t="s">
        <v>291</v>
      </c>
      <c r="G43" s="1" t="n">
        <f aca="false">130.54*125</f>
        <v>16317.5</v>
      </c>
    </row>
    <row r="44" customFormat="false" ht="15.75" hidden="false" customHeight="false" outlineLevel="0" collapsed="false">
      <c r="A44" s="1" t="s">
        <v>206</v>
      </c>
      <c r="B44" s="1" t="s">
        <v>374</v>
      </c>
      <c r="C44" s="1" t="s">
        <v>7</v>
      </c>
      <c r="D44" s="2" t="s">
        <v>289</v>
      </c>
      <c r="E44" s="2" t="s">
        <v>375</v>
      </c>
      <c r="F44" s="1" t="s">
        <v>291</v>
      </c>
      <c r="G44" s="1" t="n">
        <f aca="false">762.87*125</f>
        <v>95358.75</v>
      </c>
    </row>
    <row r="45" customFormat="false" ht="15.75" hidden="false" customHeight="false" outlineLevel="0" collapsed="false">
      <c r="A45" s="1" t="s">
        <v>210</v>
      </c>
      <c r="B45" s="1" t="s">
        <v>376</v>
      </c>
      <c r="C45" s="1" t="s">
        <v>7</v>
      </c>
      <c r="D45" s="2" t="s">
        <v>289</v>
      </c>
      <c r="E45" s="2" t="s">
        <v>377</v>
      </c>
      <c r="F45" s="1" t="s">
        <v>291</v>
      </c>
      <c r="G45" s="1" t="n">
        <f aca="false">99.02*125</f>
        <v>12377.5</v>
      </c>
    </row>
    <row r="46" customFormat="false" ht="15.75" hidden="false" customHeight="false" outlineLevel="0" collapsed="false">
      <c r="A46" s="1" t="s">
        <v>214</v>
      </c>
      <c r="B46" s="1" t="s">
        <v>378</v>
      </c>
      <c r="C46" s="1" t="s">
        <v>7</v>
      </c>
      <c r="D46" s="2" t="s">
        <v>289</v>
      </c>
      <c r="E46" s="2" t="s">
        <v>379</v>
      </c>
      <c r="F46" s="1" t="s">
        <v>291</v>
      </c>
      <c r="G46" s="1" t="n">
        <f aca="false">29.16*125</f>
        <v>3645</v>
      </c>
    </row>
    <row r="47" customFormat="false" ht="15.75" hidden="false" customHeight="false" outlineLevel="0" collapsed="false">
      <c r="A47" s="1" t="s">
        <v>217</v>
      </c>
      <c r="B47" s="1" t="s">
        <v>380</v>
      </c>
      <c r="C47" s="1" t="s">
        <v>7</v>
      </c>
      <c r="D47" s="2" t="s">
        <v>289</v>
      </c>
      <c r="E47" s="2" t="s">
        <v>381</v>
      </c>
      <c r="F47" s="1" t="s">
        <v>291</v>
      </c>
      <c r="G47" s="1" t="n">
        <f aca="false">182.49*125</f>
        <v>22811.25</v>
      </c>
    </row>
    <row r="48" customFormat="false" ht="15.75" hidden="false" customHeight="false" outlineLevel="0" collapsed="false">
      <c r="A48" s="1" t="s">
        <v>221</v>
      </c>
      <c r="B48" s="1" t="s">
        <v>382</v>
      </c>
      <c r="C48" s="1" t="s">
        <v>7</v>
      </c>
      <c r="D48" s="2" t="s">
        <v>289</v>
      </c>
      <c r="E48" s="2" t="s">
        <v>383</v>
      </c>
      <c r="F48" s="1" t="s">
        <v>291</v>
      </c>
      <c r="G48" s="1" t="n">
        <f aca="false">137.25*125</f>
        <v>17156.25</v>
      </c>
    </row>
    <row r="49" customFormat="false" ht="15.75" hidden="false" customHeight="false" outlineLevel="0" collapsed="false">
      <c r="A49" s="1" t="s">
        <v>224</v>
      </c>
      <c r="B49" s="1" t="s">
        <v>384</v>
      </c>
      <c r="C49" s="1" t="s">
        <v>7</v>
      </c>
      <c r="D49" s="2" t="s">
        <v>289</v>
      </c>
      <c r="E49" s="2" t="s">
        <v>385</v>
      </c>
      <c r="F49" s="1" t="s">
        <v>291</v>
      </c>
      <c r="G49" s="1" t="n">
        <f aca="false">15.82*125</f>
        <v>1977.5</v>
      </c>
    </row>
    <row r="50" customFormat="false" ht="15.75" hidden="false" customHeight="false" outlineLevel="0" collapsed="false">
      <c r="A50" s="1" t="s">
        <v>228</v>
      </c>
      <c r="B50" s="1" t="s">
        <v>386</v>
      </c>
      <c r="C50" s="1" t="s">
        <v>7</v>
      </c>
      <c r="D50" s="2" t="s">
        <v>289</v>
      </c>
      <c r="E50" s="2" t="s">
        <v>387</v>
      </c>
      <c r="F50" s="1" t="s">
        <v>291</v>
      </c>
      <c r="G50" s="1" t="n">
        <f aca="false">18.85*125</f>
        <v>2356.25</v>
      </c>
    </row>
    <row r="51" customFormat="false" ht="15.75" hidden="false" customHeight="false" outlineLevel="0" collapsed="false">
      <c r="A51" s="1" t="s">
        <v>231</v>
      </c>
      <c r="B51" s="1" t="s">
        <v>388</v>
      </c>
      <c r="C51" s="1" t="s">
        <v>7</v>
      </c>
      <c r="D51" s="2" t="s">
        <v>289</v>
      </c>
      <c r="E51" s="2" t="s">
        <v>389</v>
      </c>
      <c r="F51" s="1" t="s">
        <v>291</v>
      </c>
      <c r="G51" s="1" t="n">
        <f aca="false">293.35*125</f>
        <v>36668.75</v>
      </c>
    </row>
    <row r="52" customFormat="false" ht="15.75" hidden="false" customHeight="false" outlineLevel="0" collapsed="false">
      <c r="A52" s="1" t="s">
        <v>234</v>
      </c>
      <c r="B52" s="1" t="s">
        <v>390</v>
      </c>
      <c r="C52" s="1" t="s">
        <v>7</v>
      </c>
      <c r="D52" s="2" t="s">
        <v>289</v>
      </c>
      <c r="E52" s="2" t="s">
        <v>391</v>
      </c>
      <c r="F52" s="1" t="s">
        <v>291</v>
      </c>
      <c r="G52" s="1" t="n">
        <f aca="false">68.06*125</f>
        <v>8507.5</v>
      </c>
    </row>
    <row r="53" customFormat="false" ht="15.75" hidden="false" customHeight="false" outlineLevel="0" collapsed="false">
      <c r="A53" s="1" t="s">
        <v>238</v>
      </c>
      <c r="B53" s="1" t="s">
        <v>392</v>
      </c>
      <c r="C53" s="1" t="s">
        <v>7</v>
      </c>
      <c r="D53" s="2" t="s">
        <v>289</v>
      </c>
      <c r="E53" s="2" t="s">
        <v>393</v>
      </c>
      <c r="F53" s="1" t="s">
        <v>291</v>
      </c>
      <c r="G53" s="1" t="n">
        <f aca="false">71.44*125</f>
        <v>8930</v>
      </c>
    </row>
    <row r="54" customFormat="false" ht="15.75" hidden="false" customHeight="false" outlineLevel="0" collapsed="false">
      <c r="A54" s="1" t="s">
        <v>241</v>
      </c>
      <c r="B54" s="1" t="s">
        <v>394</v>
      </c>
      <c r="C54" s="1" t="s">
        <v>7</v>
      </c>
      <c r="D54" s="2" t="s">
        <v>289</v>
      </c>
      <c r="E54" s="2" t="s">
        <v>395</v>
      </c>
      <c r="F54" s="1" t="s">
        <v>291</v>
      </c>
      <c r="G54" s="1" t="n">
        <f aca="false">16.81*125000</f>
        <v>2101250</v>
      </c>
    </row>
    <row r="55" customFormat="false" ht="15.75" hidden="false" customHeight="false" outlineLevel="0" collapsed="false">
      <c r="A55" s="1" t="s">
        <v>244</v>
      </c>
      <c r="B55" s="1" t="s">
        <v>396</v>
      </c>
      <c r="C55" s="1" t="s">
        <v>7</v>
      </c>
      <c r="D55" s="2" t="s">
        <v>289</v>
      </c>
      <c r="E55" s="2" t="s">
        <v>397</v>
      </c>
      <c r="F55" s="1" t="s">
        <v>291</v>
      </c>
      <c r="G55" s="1" t="n">
        <f aca="false">16.81*125000</f>
        <v>2101250</v>
      </c>
    </row>
    <row r="56" customFormat="false" ht="15.75" hidden="false" customHeight="false" outlineLevel="0" collapsed="false">
      <c r="A56" s="1" t="s">
        <v>247</v>
      </c>
      <c r="B56" s="1" t="s">
        <v>398</v>
      </c>
      <c r="C56" s="1" t="s">
        <v>7</v>
      </c>
      <c r="D56" s="2" t="s">
        <v>289</v>
      </c>
      <c r="E56" s="2" t="s">
        <v>399</v>
      </c>
      <c r="F56" s="1" t="s">
        <v>291</v>
      </c>
      <c r="G56" s="1" t="n">
        <f aca="false">16.84*125000</f>
        <v>2105000</v>
      </c>
    </row>
    <row r="57" customFormat="false" ht="15.75" hidden="false" customHeight="false" outlineLevel="0" collapsed="false">
      <c r="A57" s="1" t="s">
        <v>250</v>
      </c>
      <c r="B57" s="1" t="s">
        <v>400</v>
      </c>
      <c r="C57" s="1" t="s">
        <v>7</v>
      </c>
      <c r="D57" s="2" t="s">
        <v>289</v>
      </c>
      <c r="E57" s="2" t="s">
        <v>401</v>
      </c>
      <c r="F57" s="1" t="s">
        <v>291</v>
      </c>
      <c r="G57" s="1" t="n">
        <f aca="false">16.83*125000</f>
        <v>2103750</v>
      </c>
    </row>
    <row r="58" customFormat="false" ht="15.75" hidden="false" customHeight="false" outlineLevel="0" collapsed="false">
      <c r="A58" s="1" t="s">
        <v>253</v>
      </c>
      <c r="B58" s="1" t="s">
        <v>402</v>
      </c>
      <c r="C58" s="1" t="s">
        <v>7</v>
      </c>
      <c r="D58" s="2" t="s">
        <v>289</v>
      </c>
      <c r="E58" s="2" t="s">
        <v>403</v>
      </c>
      <c r="F58" s="1" t="s">
        <v>291</v>
      </c>
      <c r="G58" s="1" t="n">
        <f aca="false">17.49*125000</f>
        <v>2186250</v>
      </c>
    </row>
    <row r="59" customFormat="false" ht="15.75" hidden="false" customHeight="false" outlineLevel="0" collapsed="false">
      <c r="A59" s="1" t="s">
        <v>256</v>
      </c>
      <c r="B59" s="1" t="s">
        <v>404</v>
      </c>
      <c r="C59" s="1" t="s">
        <v>7</v>
      </c>
      <c r="D59" s="2" t="s">
        <v>289</v>
      </c>
      <c r="E59" s="2" t="s">
        <v>405</v>
      </c>
      <c r="F59" s="1" t="s">
        <v>291</v>
      </c>
      <c r="G59" s="1" t="n">
        <f aca="false">16.78*125000</f>
        <v>2097500</v>
      </c>
    </row>
    <row r="60" customFormat="false" ht="15.75" hidden="false" customHeight="false" outlineLevel="0" collapsed="false">
      <c r="A60" s="1" t="s">
        <v>259</v>
      </c>
      <c r="B60" s="1" t="s">
        <v>406</v>
      </c>
      <c r="C60" s="1" t="s">
        <v>7</v>
      </c>
      <c r="D60" s="2" t="s">
        <v>289</v>
      </c>
      <c r="E60" s="2" t="s">
        <v>407</v>
      </c>
      <c r="F60" s="1" t="s">
        <v>291</v>
      </c>
      <c r="G60" s="1" t="n">
        <f aca="false">16.85*125000</f>
        <v>2106250</v>
      </c>
    </row>
    <row r="61" customFormat="false" ht="15.75" hidden="false" customHeight="false" outlineLevel="0" collapsed="false">
      <c r="A61" s="1" t="s">
        <v>262</v>
      </c>
      <c r="B61" s="1" t="s">
        <v>408</v>
      </c>
      <c r="C61" s="1" t="s">
        <v>7</v>
      </c>
      <c r="D61" s="2" t="s">
        <v>289</v>
      </c>
      <c r="E61" s="2" t="s">
        <v>409</v>
      </c>
      <c r="F61" s="1" t="s">
        <v>291</v>
      </c>
      <c r="G61" s="1" t="n">
        <f aca="false">8.59*125000</f>
        <v>1073750</v>
      </c>
    </row>
    <row r="62" customFormat="false" ht="15.75" hidden="false" customHeight="false" outlineLevel="0" collapsed="false">
      <c r="A62" s="1" t="s">
        <v>265</v>
      </c>
      <c r="B62" s="1" t="s">
        <v>410</v>
      </c>
      <c r="C62" s="1" t="s">
        <v>7</v>
      </c>
      <c r="D62" s="2" t="s">
        <v>289</v>
      </c>
      <c r="E62" s="2" t="s">
        <v>411</v>
      </c>
      <c r="F62" s="1" t="s">
        <v>291</v>
      </c>
      <c r="G62" s="1" t="n">
        <f aca="false">8.65*125000</f>
        <v>1081250</v>
      </c>
    </row>
    <row r="63" customFormat="false" ht="15.75" hidden="false" customHeight="false" outlineLevel="0" collapsed="false">
      <c r="A63" s="1" t="s">
        <v>268</v>
      </c>
      <c r="B63" s="1" t="s">
        <v>412</v>
      </c>
      <c r="C63" s="1" t="s">
        <v>7</v>
      </c>
      <c r="D63" s="2" t="s">
        <v>289</v>
      </c>
      <c r="E63" s="2" t="s">
        <v>413</v>
      </c>
      <c r="F63" s="1" t="s">
        <v>291</v>
      </c>
      <c r="G63" s="1" t="n">
        <f aca="false">8.65*125000</f>
        <v>1081250</v>
      </c>
    </row>
    <row r="64" customFormat="false" ht="15.75" hidden="false" customHeight="false" outlineLevel="0" collapsed="false">
      <c r="A64" s="1" t="s">
        <v>271</v>
      </c>
      <c r="B64" s="1" t="s">
        <v>414</v>
      </c>
      <c r="C64" s="1" t="s">
        <v>7</v>
      </c>
      <c r="D64" s="2" t="s">
        <v>289</v>
      </c>
      <c r="E64" s="2" t="s">
        <v>415</v>
      </c>
      <c r="F64" s="1" t="s">
        <v>291</v>
      </c>
      <c r="G64" s="1" t="n">
        <f aca="false">8.67*125000</f>
        <v>1083750</v>
      </c>
    </row>
    <row r="65" customFormat="false" ht="15.75" hidden="false" customHeight="false" outlineLevel="0" collapsed="false">
      <c r="A65" s="1" t="s">
        <v>274</v>
      </c>
      <c r="B65" s="1" t="s">
        <v>416</v>
      </c>
      <c r="C65" s="1" t="s">
        <v>7</v>
      </c>
      <c r="D65" s="2" t="s">
        <v>289</v>
      </c>
      <c r="E65" s="2" t="s">
        <v>417</v>
      </c>
      <c r="F65" s="1" t="s">
        <v>291</v>
      </c>
      <c r="G65" s="1" t="n">
        <f aca="false">8.69*125000</f>
        <v>1086250</v>
      </c>
    </row>
    <row r="66" customFormat="false" ht="15.75" hidden="false" customHeight="false" outlineLevel="0" collapsed="false">
      <c r="A66" s="1" t="s">
        <v>277</v>
      </c>
      <c r="B66" s="1" t="s">
        <v>418</v>
      </c>
      <c r="C66" s="1" t="s">
        <v>7</v>
      </c>
      <c r="D66" s="2" t="s">
        <v>289</v>
      </c>
      <c r="E66" s="2" t="s">
        <v>419</v>
      </c>
      <c r="F66" s="1" t="s">
        <v>291</v>
      </c>
      <c r="G66" s="1" t="n">
        <f aca="false">8.64*125000</f>
        <v>1080000</v>
      </c>
    </row>
    <row r="67" customFormat="false" ht="15.75" hidden="false" customHeight="false" outlineLevel="0" collapsed="false">
      <c r="A67" s="1" t="s">
        <v>280</v>
      </c>
      <c r="B67" s="1" t="s">
        <v>420</v>
      </c>
      <c r="C67" s="1" t="s">
        <v>7</v>
      </c>
      <c r="D67" s="2" t="s">
        <v>289</v>
      </c>
      <c r="E67" s="2" t="s">
        <v>421</v>
      </c>
      <c r="F67" s="1" t="s">
        <v>291</v>
      </c>
      <c r="G67" s="1" t="n">
        <f aca="false">8.65*125000</f>
        <v>1081250</v>
      </c>
    </row>
  </sheetData>
  <hyperlinks>
    <hyperlink ref="D2" r:id="rId1" display="https://creativecommons.org/licenses/by/4.0/legalcode"/>
    <hyperlink ref="E2" r:id="rId2" display="http://www.orphadata.org/data/xml/en_product1.xml"/>
    <hyperlink ref="D3" r:id="rId3" display="https://creativecommons.org/licenses/by/4.0/legalcode"/>
    <hyperlink ref="E3" r:id="rId4" display="http://www.orphadata.org/data/xml/fr_product1.xml"/>
    <hyperlink ref="D4" r:id="rId5" display="https://creativecommons.org/licenses/by/4.0/legalcode"/>
    <hyperlink ref="E4" r:id="rId6" display="http://www.orphadata.org/data/xml/de_product1.xml"/>
    <hyperlink ref="D5" r:id="rId7" display="https://creativecommons.org/licenses/by/4.0/legalcode"/>
    <hyperlink ref="E5" r:id="rId8" display="http://www.orphadata.org/data/xml/es_product1.xml"/>
    <hyperlink ref="D6" r:id="rId9" display="https://creativecommons.org/licenses/by/4.0/legalcode"/>
    <hyperlink ref="E6" r:id="rId10" display="http://www.orphadata.org/data/xml/nl_product1.xml"/>
    <hyperlink ref="D7" r:id="rId11" display="https://creativecommons.org/licenses/by/4.0/legalcode"/>
    <hyperlink ref="E7" r:id="rId12" display="http://www.orphadata.org/data/xml/it_product1.xml"/>
    <hyperlink ref="D8" r:id="rId13" display="https://creativecommons.org/licenses/by/4.0/legalcode"/>
    <hyperlink ref="E8" r:id="rId14" display="http://www.orphadata.org/data/xml/pt_product1.xml"/>
    <hyperlink ref="D9" r:id="rId15" display="https://creativecommons.org/licenses/by/4.0/legalcode"/>
    <hyperlink ref="E9" r:id="rId16" display="http://www.orphadata.org/data/xml/pl_product1.xml"/>
    <hyperlink ref="D10" r:id="rId17" display="https://creativecommons.org/licenses/by/4.0/legalcode"/>
    <hyperlink ref="E10" r:id="rId18" display="http://www.orphadata.org/data/xml/cz_product1.xml"/>
    <hyperlink ref="D11" r:id="rId19" display="https://creativecommons.org/licenses/by/4.0/legalcode"/>
    <hyperlink ref="E11" r:id="rId20" display="http://www.orphadata.org/data/xml/en_product6.xml"/>
    <hyperlink ref="D12" r:id="rId21" display="https://creativecommons.org/licenses/by/4.0/legalcode"/>
    <hyperlink ref="E12" r:id="rId22" display="http://www.orphadata.org/data/xml/en_product4_HPO.xml"/>
    <hyperlink ref="D13" r:id="rId23" display="https://creativecommons.org/licenses/by/4.0/legalcode"/>
    <hyperlink ref="E13" r:id="rId24" display="http://www.orphadata.org/data/xml/fr_product4_HPO.xml"/>
    <hyperlink ref="D14" r:id="rId25" display="https://creativecommons.org/licenses/by/4.0/legalcode"/>
    <hyperlink ref="E14" r:id="rId26" display="http://www.orphadata.org/data/xml/de_product4_HPO.xml"/>
    <hyperlink ref="D15" r:id="rId27" display="https://creativecommons.org/licenses/by/4.0/legalcode"/>
    <hyperlink ref="E15" r:id="rId28" display="http://www.orphadata.org/data/xml/es_product4_HPO.xml"/>
    <hyperlink ref="D16" r:id="rId29" display="https://creativecommons.org/licenses/by/4.0/legalcode"/>
    <hyperlink ref="E16" r:id="rId30" display="http://www.orphadata.org/data/xml/it_product4_HPO.xml"/>
    <hyperlink ref="D17" r:id="rId31" display="https://creativecommons.org/licenses/by/4.0/legalcode"/>
    <hyperlink ref="E17" r:id="rId32" display="http://www.orphadata.org/data/xml/nl_product4_HPO.xml"/>
    <hyperlink ref="D18" r:id="rId33" display="https://creativecommons.org/licenses/by/4.0/legalcode"/>
    <hyperlink ref="E18" r:id="rId34" display="http://www.orphadata.org/data/xml/pt_product4_HPO.xml"/>
    <hyperlink ref="D19" r:id="rId35" display="https://creativecommons.org/licenses/by/4.0/legalcode"/>
    <hyperlink ref="E19" r:id="rId36" display="http://www.orphadata.org/data/xml/en_product3_146.xml"/>
    <hyperlink ref="D20" r:id="rId37" display="https://creativecommons.org/licenses/by/4.0/legalcode"/>
    <hyperlink ref="E20" r:id="rId38" display="http://www.orphadata.org/data/xml/en_product3_147.xml"/>
    <hyperlink ref="D21" r:id="rId39" display="https://creativecommons.org/licenses/by/4.0/legalcode"/>
    <hyperlink ref="E21" r:id="rId40" display="http://www.orphadata.org/data/xml/en_product3_148.xml"/>
    <hyperlink ref="D22" r:id="rId41" display="https://creativecommons.org/licenses/by/4.0/legalcode"/>
    <hyperlink ref="E22" r:id="rId42" display="http://www.orphadata.org/data/xml/en_product3_149.xml"/>
    <hyperlink ref="D23" r:id="rId43" display="https://creativecommons.org/licenses/by/4.0/legalcode"/>
    <hyperlink ref="E23" r:id="rId44" display="http://www.orphadata.org/data/xml/en_product3_150.xml"/>
    <hyperlink ref="D24" r:id="rId45" display="https://creativecommons.org/licenses/by/4.0/legalcode"/>
    <hyperlink ref="E24" r:id="rId46" display="http://www.orphadata.org/data/xml/en_product3_152.xml"/>
    <hyperlink ref="D25" r:id="rId47" display="https://creativecommons.org/licenses/by/4.0/legalcode"/>
    <hyperlink ref="E25" r:id="rId48" display="http://www.orphadata.org/data/xml/en_product3_156.xml"/>
    <hyperlink ref="D26" r:id="rId49" display="https://creativecommons.org/licenses/by/4.0/legalcode"/>
    <hyperlink ref="E26" r:id="rId50" display="http://www.orphadata.org/data/xml/en_product3_181.xml"/>
    <hyperlink ref="D27" r:id="rId51" display="https://creativecommons.org/licenses/by/4.0/legalcode"/>
    <hyperlink ref="E27" r:id="rId52" display="http://www.orphadata.org/data/xml/en_product3_182.xml"/>
    <hyperlink ref="D28" r:id="rId53" display="https://creativecommons.org/licenses/by/4.0/legalcode"/>
    <hyperlink ref="E28" r:id="rId54" display="http://www.orphadata.org/data/xml/en_product3_183.xml"/>
    <hyperlink ref="D29" r:id="rId55" display="https://creativecommons.org/licenses/by/4.0/legalcode"/>
    <hyperlink ref="E29" r:id="rId56" display="http://www.orphadata.org/data/xml/en_product3_184.xml"/>
    <hyperlink ref="D30" r:id="rId57" display="https://creativecommons.org/licenses/by/4.0/legalcode"/>
    <hyperlink ref="E30" r:id="rId58" display="http://www.orphadata.org/data/xml/en_product3_185.xml"/>
    <hyperlink ref="D31" r:id="rId59" display="https://creativecommons.org/licenses/by/4.0/legalcode"/>
    <hyperlink ref="E31" r:id="rId60" display="http://www.orphadata.org/data/xml/en_product3_186.xml"/>
    <hyperlink ref="D32" r:id="rId61" display="https://creativecommons.org/licenses/by/4.0/legalcode"/>
    <hyperlink ref="E32" r:id="rId62" display="http://www.orphadata.org/data/xml/en_product3_187.xml"/>
    <hyperlink ref="D33" r:id="rId63" display="https://creativecommons.org/licenses/by/4.0/legalcode"/>
    <hyperlink ref="E33" r:id="rId64" display="http://www.orphadata.org/data/xml/en_product3_188.xml"/>
    <hyperlink ref="D34" r:id="rId65" display="https://creativecommons.org/licenses/by/4.0/legalcode"/>
    <hyperlink ref="E34" r:id="rId66" display="http://www.orphadata.org/data/xml/en_product3_189.xml"/>
    <hyperlink ref="D35" r:id="rId67" display="https://creativecommons.org/licenses/by/4.0/legalcode"/>
    <hyperlink ref="E35" r:id="rId68" display="http://www.orphadata.org/data/xml/en_product3_193.xml"/>
    <hyperlink ref="D36" r:id="rId69" display="https://creativecommons.org/licenses/by/4.0/legalcode"/>
    <hyperlink ref="E36" r:id="rId70" display="http://www.orphadata.org/data/xml/en_product3_194.xml"/>
    <hyperlink ref="D37" r:id="rId71" display="https://creativecommons.org/licenses/by/4.0/legalcode"/>
    <hyperlink ref="E37" r:id="rId72" display="http://www.orphadata.org/data/xml/en_product3_195.xml"/>
    <hyperlink ref="D38" r:id="rId73" display="https://creativecommons.org/licenses/by/4.0/legalcode"/>
    <hyperlink ref="E38" r:id="rId74" display="http://www.orphadata.org/data/xml/en_product3_196.xml"/>
    <hyperlink ref="D39" r:id="rId75" display="https://creativecommons.org/licenses/by/4.0/legalcode"/>
    <hyperlink ref="E39" r:id="rId76" display="http://www.orphadata.org/data/xml/en_product3_197.xml"/>
    <hyperlink ref="D40" r:id="rId77" display="https://creativecommons.org/licenses/by/4.0/legalcode"/>
    <hyperlink ref="E40" r:id="rId78" display="http://www.orphadata.org/data/xml/en_product3_198.xml"/>
    <hyperlink ref="D41" r:id="rId79" display="https://creativecommons.org/licenses/by/4.0/legalcode"/>
    <hyperlink ref="E41" r:id="rId80" display="http://www.orphadata.org/data/xml/en_product3_199.xml"/>
    <hyperlink ref="D42" r:id="rId81" display="https://creativecommons.org/licenses/by/4.0/legalcode"/>
    <hyperlink ref="E42" r:id="rId82" display="http://www.orphadata.org/data/xml/en_product3_200.xml"/>
    <hyperlink ref="D43" r:id="rId83" display="https://creativecommons.org/licenses/by/4.0/legalcode"/>
    <hyperlink ref="E43" r:id="rId84" display="http://www.orphadata.org/data/xml/en_product3_201.xml"/>
    <hyperlink ref="D44" r:id="rId85" display="https://creativecommons.org/licenses/by/4.0/legalcode"/>
    <hyperlink ref="E44" r:id="rId86" display="http://www.orphadata.org/data/xml/en_product3_202.xml"/>
    <hyperlink ref="D45" r:id="rId87" display="https://creativecommons.org/licenses/by/4.0/legalcode"/>
    <hyperlink ref="E45" r:id="rId88" display="http://www.orphadata.org/data/xml/en_product3_203.xml"/>
    <hyperlink ref="D46" r:id="rId89" display="https://creativecommons.org/licenses/by/4.0/legalcode"/>
    <hyperlink ref="E46" r:id="rId90" display="http://www.orphadata.org/data/xml/en_product3_204.xml"/>
    <hyperlink ref="D47" r:id="rId91" display="https://creativecommons.org/licenses/by/4.0/legalcode"/>
    <hyperlink ref="E47" r:id="rId92" display="http://www.orphadata.org/data/xml/en_product3_205.xml"/>
    <hyperlink ref="D48" r:id="rId93" display="https://creativecommons.org/licenses/by/4.0/legalcode"/>
    <hyperlink ref="E48" r:id="rId94" display="http://www.orphadata.org/data/xml/en_product3_209.xml"/>
    <hyperlink ref="D49" r:id="rId95" display="https://creativecommons.org/licenses/by/4.0/legalcode"/>
    <hyperlink ref="E49" r:id="rId96" display="http://www.orphadata.org/data/xml/en_product3_212.xml"/>
    <hyperlink ref="D50" r:id="rId97" display="https://creativecommons.org/licenses/by/4.0/legalcode"/>
    <hyperlink ref="E50" r:id="rId98" display="http://www.orphadata.org/data/xml/en_product3_216.xml"/>
    <hyperlink ref="D51" r:id="rId99" display="https://creativecommons.org/licenses/by/4.0/legalcode"/>
    <hyperlink ref="E51" r:id="rId100" display="http://www.orphadata.org/data/xml/en_product3_229.xml"/>
    <hyperlink ref="D52" r:id="rId101" display="https://creativecommons.org/licenses/by/4.0/legalcode"/>
    <hyperlink ref="E52" r:id="rId102" display="http://www.orphadata.org/data/xml/en_product3_231.xml"/>
    <hyperlink ref="D53" r:id="rId103" display="https://creativecommons.org/licenses/by/4.0/legalcode"/>
    <hyperlink ref="E53" r:id="rId104" display="http://www.orphadata.org/data/xml/en_product3_233.xml"/>
    <hyperlink ref="D54" r:id="rId105" display="https://creativecommons.org/licenses/by/4.0/legalcode"/>
    <hyperlink ref="E54" r:id="rId106" display="http://www.orphadata.org/data/xml/pt_product9_prev.xml"/>
    <hyperlink ref="D55" r:id="rId107" display="https://creativecommons.org/licenses/by/4.0/legalcode"/>
    <hyperlink ref="E55" r:id="rId108" display="http://www.orphadata.org/data/xml/nl_product9_prev.xml"/>
    <hyperlink ref="D56" r:id="rId109" display="https://creativecommons.org/licenses/by/4.0/legalcode"/>
    <hyperlink ref="E56" r:id="rId110" display="http://www.orphadata.org/data/xml/es_product9_prev.xml"/>
    <hyperlink ref="D57" r:id="rId111" display="https://creativecommons.org/licenses/by/4.0/legalcode"/>
    <hyperlink ref="E57" r:id="rId112" display="http://www.orphadata.org/data/xml/it_product9_prev.xml"/>
    <hyperlink ref="D58" r:id="rId113" display="https://creativecommons.org/licenses/by/4.0/legalcode"/>
    <hyperlink ref="E58" r:id="rId114" display="http://www.orphadata.org/data/xml/en_product9_prev.xml"/>
    <hyperlink ref="D59" r:id="rId115" display="https://creativecommons.org/licenses/by/4.0/legalcode"/>
    <hyperlink ref="E59" r:id="rId116" display="http://www.orphadata.org/data/xml/de_product9_prev.xml"/>
    <hyperlink ref="D60" r:id="rId117" display="https://creativecommons.org/licenses/by/4.0/legalcode"/>
    <hyperlink ref="E60" r:id="rId118" display="http://www.orphadata.org/data/xml/fr_product9_prev.xml"/>
    <hyperlink ref="D61" r:id="rId119" display="https://creativecommons.org/licenses/by/4.0/legalcode"/>
    <hyperlink ref="E61" r:id="rId120" display="http://www.orphadata.org/data/xml/en_product9_ages.xml"/>
    <hyperlink ref="D62" r:id="rId121" display="https://creativecommons.org/licenses/by/4.0/legalcode"/>
    <hyperlink ref="E62" r:id="rId122" display="http://www.orphadata.org/data/xml/it_product9_ages.xml"/>
    <hyperlink ref="D63" r:id="rId123" display="https://creativecommons.org/licenses/by/4.0/legalcode"/>
    <hyperlink ref="E63" r:id="rId124" display="http://www.orphadata.org/data/xml/fr_product9_ages.xml"/>
    <hyperlink ref="D64" r:id="rId125" display="https://creativecommons.org/licenses/by/4.0/legalcode"/>
    <hyperlink ref="E64" r:id="rId126" display="http://www.orphadata.org/data/xml/es_product9_ages.xml"/>
    <hyperlink ref="D65" r:id="rId127" display="https://creativecommons.org/licenses/by/4.0/legalcode"/>
    <hyperlink ref="E65" r:id="rId128" display="http://www.orphadata.org/data/xml/de_product9_ages.xml"/>
    <hyperlink ref="D66" r:id="rId129" display="https://creativecommons.org/licenses/by/4.0/legalcode"/>
    <hyperlink ref="E66" r:id="rId130" display="http://www.orphadata.org/data/xml/pt_product9_ages.xml"/>
    <hyperlink ref="D67" r:id="rId131" display="https://creativecommons.org/licenses/by/4.0/legalcode"/>
    <hyperlink ref="E67" r:id="rId132" display="http://www.orphadata.org/data/xml/nl_product9_ages.xml"/>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2021-05-27T17:05:49Z</dcterms:modified>
  <cp:revision>1</cp:revision>
  <dc:subject/>
  <dc:title/>
</cp:coreProperties>
</file>