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oryan\Desktop\"/>
    </mc:Choice>
  </mc:AlternateContent>
  <xr:revisionPtr revIDLastSave="0" documentId="13_ncr:1_{727B2D85-CDA2-4755-8EE6-9722FA670ADB}" xr6:coauthVersionLast="47" xr6:coauthVersionMax="47" xr10:uidLastSave="{00000000-0000-0000-0000-000000000000}"/>
  <bookViews>
    <workbookView xWindow="-108" yWindow="-108" windowWidth="23256" windowHeight="13176" xr2:uid="{614485A4-AB4C-4835-B470-014532E5A30A}"/>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06" i="1" l="1"/>
  <c r="N405" i="1"/>
  <c r="K2" i="1" a="1"/>
  <c r="K2" i="1" s="1"/>
  <c r="H32" i="1"/>
  <c r="H9" i="1"/>
  <c r="H281" i="1"/>
  <c r="H354" i="1"/>
  <c r="H134" i="1"/>
  <c r="H20" i="1"/>
  <c r="H241" i="1"/>
  <c r="H238" i="1"/>
  <c r="H146" i="1"/>
  <c r="H231" i="1"/>
  <c r="H189" i="1"/>
  <c r="H259" i="1"/>
  <c r="H209" i="1"/>
  <c r="H54" i="1"/>
  <c r="H94" i="1"/>
  <c r="H143" i="1"/>
  <c r="H386" i="1"/>
  <c r="H252" i="1"/>
  <c r="H171" i="1"/>
  <c r="H221" i="1"/>
  <c r="H103" i="1"/>
  <c r="H176" i="1"/>
  <c r="H245" i="1"/>
  <c r="H29" i="1"/>
  <c r="H227" i="1"/>
  <c r="H41" i="1"/>
  <c r="H81" i="1"/>
  <c r="H397" i="1"/>
  <c r="H52" i="1"/>
  <c r="H72" i="1"/>
  <c r="H402" i="1"/>
  <c r="H197" i="1"/>
  <c r="H224" i="1"/>
  <c r="H329" i="1"/>
  <c r="H109" i="1"/>
  <c r="H293" i="1"/>
  <c r="H284" i="1"/>
  <c r="H185" i="1"/>
  <c r="H290" i="1"/>
  <c r="H3" i="1"/>
  <c r="H33" i="1"/>
  <c r="H305" i="1"/>
  <c r="H162" i="1"/>
  <c r="H282" i="1"/>
  <c r="H355" i="1"/>
  <c r="H167" i="1"/>
  <c r="H135" i="1"/>
  <c r="H21" i="1"/>
  <c r="H242" i="1"/>
  <c r="H239" i="1"/>
  <c r="H147" i="1"/>
  <c r="H232" i="1"/>
  <c r="H309" i="1"/>
  <c r="H190" i="1"/>
  <c r="H210" i="1"/>
  <c r="H55" i="1"/>
  <c r="H95" i="1"/>
  <c r="H144" i="1"/>
  <c r="H387" i="1"/>
  <c r="H253" i="1"/>
  <c r="H172" i="1"/>
  <c r="H222" i="1"/>
  <c r="H104" i="1"/>
  <c r="H177" i="1"/>
  <c r="H246" i="1"/>
  <c r="H30" i="1"/>
  <c r="H228" i="1"/>
  <c r="H42" i="1"/>
  <c r="H82" i="1"/>
  <c r="H398" i="1"/>
  <c r="H73" i="1"/>
  <c r="H184" i="1"/>
  <c r="H116" i="1"/>
  <c r="H403" i="1"/>
  <c r="H198" i="1"/>
  <c r="H225" i="1"/>
  <c r="H330" i="1"/>
  <c r="H110" i="1"/>
  <c r="H294" i="1"/>
  <c r="H285" i="1"/>
  <c r="H186" i="1"/>
  <c r="H291" i="1"/>
  <c r="H60" i="1"/>
  <c r="H47" i="1"/>
  <c r="H4" i="1"/>
  <c r="H34" i="1"/>
  <c r="H10" i="1"/>
  <c r="H163" i="1"/>
  <c r="H283" i="1"/>
  <c r="H356" i="1"/>
  <c r="H136" i="1"/>
  <c r="H22" i="1"/>
  <c r="H243" i="1"/>
  <c r="H240" i="1"/>
  <c r="H148" i="1"/>
  <c r="H233" i="1"/>
  <c r="H310" i="1"/>
  <c r="H191" i="1"/>
  <c r="H211" i="1"/>
  <c r="H56" i="1"/>
  <c r="H96" i="1"/>
  <c r="H145" i="1"/>
  <c r="H254" i="1"/>
  <c r="H173" i="1"/>
  <c r="H223" i="1"/>
  <c r="H105" i="1"/>
  <c r="H178" i="1"/>
  <c r="H247" i="1"/>
  <c r="H31" i="1"/>
  <c r="H229" i="1"/>
  <c r="H43" i="1"/>
  <c r="H83" i="1"/>
  <c r="H53" i="1"/>
  <c r="H74" i="1"/>
  <c r="H117" i="1"/>
  <c r="H404" i="1"/>
  <c r="H199" i="1"/>
  <c r="H226" i="1"/>
  <c r="H331" i="1"/>
  <c r="H111" i="1"/>
  <c r="H295" i="1"/>
  <c r="H286" i="1"/>
  <c r="H187" i="1"/>
  <c r="H292" i="1"/>
  <c r="H61" i="1"/>
  <c r="H48" i="1"/>
  <c r="H5" i="1"/>
  <c r="H112" i="1"/>
  <c r="H128" i="1"/>
  <c r="H118" i="1"/>
  <c r="H274" i="1"/>
  <c r="H44" i="1"/>
  <c r="H255" i="1"/>
  <c r="H122" i="1"/>
  <c r="H374" i="1"/>
  <c r="H152" i="1"/>
  <c r="H360" i="1"/>
  <c r="H106" i="1"/>
  <c r="H207" i="1"/>
  <c r="H394" i="1"/>
  <c r="H303" i="1"/>
  <c r="H263" i="1"/>
  <c r="H408" i="1"/>
  <c r="H14" i="1"/>
  <c r="H315" i="1"/>
  <c r="H270" i="1"/>
  <c r="H287" i="1"/>
  <c r="H296" i="1"/>
  <c r="H391" i="1"/>
  <c r="H311" i="1"/>
  <c r="H192" i="1"/>
  <c r="H125" i="1"/>
  <c r="H164" i="1"/>
  <c r="H129" i="1"/>
  <c r="H119" i="1"/>
  <c r="H268" i="1"/>
  <c r="H45" i="1"/>
  <c r="H188" i="1"/>
  <c r="H256" i="1"/>
  <c r="H230" i="1"/>
  <c r="H123" i="1"/>
  <c r="H375" i="1"/>
  <c r="H153" i="1"/>
  <c r="H361" i="1"/>
  <c r="H107" i="1"/>
  <c r="H395" i="1"/>
  <c r="H304" i="1"/>
  <c r="H237" i="1"/>
  <c r="H15" i="1"/>
  <c r="H376" i="1"/>
  <c r="H257" i="1"/>
  <c r="H288" i="1"/>
  <c r="H314" i="1"/>
  <c r="H279" i="1"/>
  <c r="H392" i="1"/>
  <c r="H312" i="1"/>
  <c r="H193" i="1"/>
  <c r="H126" i="1"/>
  <c r="H165" i="1"/>
  <c r="H113" i="1"/>
  <c r="H101" i="1"/>
  <c r="H130" i="1"/>
  <c r="H120" i="1"/>
  <c r="H269" i="1"/>
  <c r="H46" i="1"/>
  <c r="H124" i="1"/>
  <c r="H377" i="1"/>
  <c r="H363" i="1"/>
  <c r="H154" i="1"/>
  <c r="H108" i="1"/>
  <c r="H208" i="1"/>
  <c r="H396" i="1"/>
  <c r="H409" i="1"/>
  <c r="H16" i="1"/>
  <c r="H258" i="1"/>
  <c r="H289" i="1"/>
  <c r="H307" i="1"/>
  <c r="H280" i="1"/>
  <c r="H393" i="1"/>
  <c r="H313" i="1"/>
  <c r="H194" i="1"/>
  <c r="H127" i="1"/>
  <c r="H166" i="1"/>
  <c r="H316" i="1"/>
  <c r="H297" i="1"/>
  <c r="H97" i="1"/>
  <c r="H26" i="1"/>
  <c r="H201" i="1"/>
  <c r="H265" i="1"/>
  <c r="H85" i="1"/>
  <c r="H328" i="1"/>
  <c r="H341" i="1"/>
  <c r="H98" i="1"/>
  <c r="H378" i="1"/>
  <c r="H179" i="1"/>
  <c r="H140" i="1"/>
  <c r="H367" i="1"/>
  <c r="H78" i="1"/>
  <c r="H88" i="1"/>
  <c r="H301" i="1"/>
  <c r="H370" i="1"/>
  <c r="H271" i="1"/>
  <c r="H337" i="1"/>
  <c r="H350" i="1"/>
  <c r="H260" i="1"/>
  <c r="H35" i="1"/>
  <c r="H275" i="1"/>
  <c r="H405" i="1"/>
  <c r="H399" i="1"/>
  <c r="H388" i="1"/>
  <c r="H23" i="1"/>
  <c r="H87" i="1"/>
  <c r="H320" i="1"/>
  <c r="H326" i="1"/>
  <c r="H345" i="1"/>
  <c r="H251" i="1"/>
  <c r="H364" i="1"/>
  <c r="H137" i="1"/>
  <c r="H49" i="1"/>
  <c r="H66" i="1"/>
  <c r="H168" i="1"/>
  <c r="H19" i="1"/>
  <c r="H196" i="1"/>
  <c r="H68" i="1"/>
  <c r="H159" i="1"/>
  <c r="H131" i="1"/>
  <c r="H62" i="1"/>
  <c r="H216" i="1"/>
  <c r="H248" i="1"/>
  <c r="H362" i="1"/>
  <c r="H335" i="1"/>
  <c r="H321" i="1"/>
  <c r="H382" i="1"/>
  <c r="H318" i="1"/>
  <c r="H212" i="1"/>
  <c r="H214" i="1"/>
  <c r="H38" i="1"/>
  <c r="H11" i="1"/>
  <c r="H75" i="1"/>
  <c r="H204" i="1"/>
  <c r="H357" i="1"/>
  <c r="H156" i="1"/>
  <c r="H91" i="1"/>
  <c r="H218" i="1"/>
  <c r="H149" i="1"/>
  <c r="H6" i="1"/>
  <c r="H57" i="1"/>
  <c r="H298" i="1"/>
  <c r="H27" i="1"/>
  <c r="H266" i="1"/>
  <c r="H99" i="1"/>
  <c r="H379" i="1"/>
  <c r="H180" i="1"/>
  <c r="H141" i="1"/>
  <c r="H368" i="1"/>
  <c r="H79" i="1"/>
  <c r="H89" i="1"/>
  <c r="H302" i="1"/>
  <c r="H371" i="1"/>
  <c r="H272" i="1"/>
  <c r="H338" i="1"/>
  <c r="H351" i="1"/>
  <c r="H261" i="1"/>
  <c r="H36" i="1"/>
  <c r="H276" i="1"/>
  <c r="H406" i="1"/>
  <c r="H400" i="1"/>
  <c r="H340" i="1"/>
  <c r="H389" i="1"/>
  <c r="H24" i="1"/>
  <c r="H202" i="1"/>
  <c r="H182" i="1"/>
  <c r="H236" i="1"/>
  <c r="H365" i="1"/>
  <c r="H138" i="1"/>
  <c r="H50" i="1"/>
  <c r="H169" i="1"/>
  <c r="H17" i="1"/>
  <c r="H69" i="1"/>
  <c r="H160" i="1"/>
  <c r="H132" i="1"/>
  <c r="H63" i="1"/>
  <c r="H249" i="1"/>
  <c r="H383" i="1"/>
  <c r="H39" i="1"/>
  <c r="H12" i="1"/>
  <c r="H324" i="1"/>
  <c r="H76" i="1"/>
  <c r="H205" i="1"/>
  <c r="H358" i="1"/>
  <c r="H157" i="1"/>
  <c r="H92" i="1"/>
  <c r="H174" i="1"/>
  <c r="H219" i="1"/>
  <c r="H150" i="1"/>
  <c r="H7" i="1"/>
  <c r="H58" i="1"/>
  <c r="H299" i="1"/>
  <c r="H28" i="1"/>
  <c r="H267" i="1"/>
  <c r="H86" i="1"/>
  <c r="H342" i="1"/>
  <c r="H100" i="1"/>
  <c r="H380" i="1"/>
  <c r="H181" i="1"/>
  <c r="H142" i="1"/>
  <c r="H369" i="1"/>
  <c r="H80" i="1"/>
  <c r="H90" i="1"/>
  <c r="H372" i="1"/>
  <c r="H273" i="1"/>
  <c r="H339" i="1"/>
  <c r="H352" i="1"/>
  <c r="H262" i="1"/>
  <c r="H37" i="1"/>
  <c r="H277" i="1"/>
  <c r="H407" i="1"/>
  <c r="H401" i="1"/>
  <c r="H390" i="1"/>
  <c r="H25" i="1"/>
  <c r="H203" i="1"/>
  <c r="H183" i="1"/>
  <c r="H322" i="1"/>
  <c r="H327" i="1"/>
  <c r="H346" i="1"/>
  <c r="H300" i="1"/>
  <c r="H366" i="1"/>
  <c r="H139" i="1"/>
  <c r="H51" i="1"/>
  <c r="H67" i="1"/>
  <c r="H170" i="1"/>
  <c r="H18" i="1"/>
  <c r="H70" i="1"/>
  <c r="H161" i="1"/>
  <c r="H133" i="1"/>
  <c r="H64" i="1"/>
  <c r="H217" i="1"/>
  <c r="H244" i="1"/>
  <c r="H250" i="1"/>
  <c r="H336" i="1"/>
  <c r="H384" i="1"/>
  <c r="H319" i="1"/>
  <c r="H213" i="1"/>
  <c r="H215" i="1"/>
  <c r="H40" i="1"/>
  <c r="H13" i="1"/>
  <c r="H373" i="1"/>
  <c r="H77" i="1"/>
  <c r="H71" i="1"/>
  <c r="H2" i="1"/>
  <c r="H206" i="1"/>
  <c r="H359" i="1"/>
  <c r="H347" i="1"/>
  <c r="H158" i="1"/>
  <c r="H93" i="1"/>
  <c r="H175" i="1"/>
  <c r="H220" i="1"/>
  <c r="H151" i="1"/>
  <c r="H8" i="1"/>
  <c r="H59" i="1"/>
  <c r="H84" i="1"/>
  <c r="H264" i="1"/>
  <c r="H155" i="1"/>
  <c r="H385" i="1"/>
  <c r="H306" i="1"/>
  <c r="H325" i="1"/>
  <c r="H323" i="1"/>
  <c r="H343" i="1"/>
  <c r="H333" i="1"/>
  <c r="H344" i="1"/>
  <c r="H332" i="1"/>
  <c r="H308" i="1"/>
  <c r="H195" i="1"/>
  <c r="H353" i="1"/>
  <c r="H278" i="1"/>
  <c r="H121" i="1"/>
  <c r="H317" i="1"/>
  <c r="H102" i="1"/>
  <c r="H235" i="1"/>
  <c r="H65" i="1"/>
  <c r="H234" i="1"/>
  <c r="H381" i="1"/>
  <c r="H334" i="1"/>
  <c r="H200" i="1"/>
  <c r="H114" i="1"/>
  <c r="H348" i="1"/>
  <c r="H115" i="1"/>
  <c r="H349" i="1"/>
  <c r="E354" i="1"/>
  <c r="E134" i="1"/>
  <c r="E20" i="1"/>
  <c r="E241" i="1"/>
  <c r="E238" i="1"/>
  <c r="E146" i="1"/>
  <c r="E231" i="1"/>
  <c r="E189" i="1"/>
  <c r="E259" i="1"/>
  <c r="E209" i="1"/>
  <c r="E54" i="1"/>
  <c r="E94" i="1"/>
  <c r="E143" i="1"/>
  <c r="E386" i="1"/>
  <c r="E252" i="1"/>
  <c r="E171" i="1"/>
  <c r="E221" i="1"/>
  <c r="E103" i="1"/>
  <c r="E176" i="1"/>
  <c r="E245" i="1"/>
  <c r="E29" i="1"/>
  <c r="E227" i="1"/>
  <c r="E41" i="1"/>
  <c r="E81" i="1"/>
  <c r="E397" i="1"/>
  <c r="E52" i="1"/>
  <c r="E72" i="1"/>
  <c r="E402" i="1"/>
  <c r="E197" i="1"/>
  <c r="E224" i="1"/>
  <c r="E329" i="1"/>
  <c r="E109" i="1"/>
  <c r="E293" i="1"/>
  <c r="E284" i="1"/>
  <c r="E185" i="1"/>
  <c r="E290" i="1"/>
  <c r="E3" i="1"/>
  <c r="E33" i="1"/>
  <c r="E305" i="1"/>
  <c r="E162" i="1"/>
  <c r="E282" i="1"/>
  <c r="E355" i="1"/>
  <c r="E167" i="1"/>
  <c r="E135" i="1"/>
  <c r="E21" i="1"/>
  <c r="E242" i="1"/>
  <c r="E239" i="1"/>
  <c r="E147" i="1"/>
  <c r="E232" i="1"/>
  <c r="E309" i="1"/>
  <c r="E190" i="1"/>
  <c r="E210" i="1"/>
  <c r="E55" i="1"/>
  <c r="E95" i="1"/>
  <c r="E144" i="1"/>
  <c r="E387" i="1"/>
  <c r="E253" i="1"/>
  <c r="E172" i="1"/>
  <c r="E222" i="1"/>
  <c r="E104" i="1"/>
  <c r="E177" i="1"/>
  <c r="E246" i="1"/>
  <c r="E30" i="1"/>
  <c r="E228" i="1"/>
  <c r="E42" i="1"/>
  <c r="E82" i="1"/>
  <c r="E398" i="1"/>
  <c r="E73" i="1"/>
  <c r="E184" i="1"/>
  <c r="E116" i="1"/>
  <c r="E403" i="1"/>
  <c r="E198" i="1"/>
  <c r="E225" i="1"/>
  <c r="E330" i="1"/>
  <c r="E110" i="1"/>
  <c r="E294" i="1"/>
  <c r="E285" i="1"/>
  <c r="E186" i="1"/>
  <c r="E291" i="1"/>
  <c r="E60" i="1"/>
  <c r="E47" i="1"/>
  <c r="E4" i="1"/>
  <c r="E34" i="1"/>
  <c r="E10" i="1"/>
  <c r="E163" i="1"/>
  <c r="E283" i="1"/>
  <c r="E356" i="1"/>
  <c r="E136" i="1"/>
  <c r="E22" i="1"/>
  <c r="E243" i="1"/>
  <c r="E240" i="1"/>
  <c r="E148" i="1"/>
  <c r="E233" i="1"/>
  <c r="E310" i="1"/>
  <c r="E191" i="1"/>
  <c r="E211" i="1"/>
  <c r="E56" i="1"/>
  <c r="E96" i="1"/>
  <c r="E145" i="1"/>
  <c r="E254" i="1"/>
  <c r="E173" i="1"/>
  <c r="E223" i="1"/>
  <c r="E105" i="1"/>
  <c r="E178" i="1"/>
  <c r="E247" i="1"/>
  <c r="E31" i="1"/>
  <c r="E229" i="1"/>
  <c r="E43" i="1"/>
  <c r="E83" i="1"/>
  <c r="E53" i="1"/>
  <c r="E74" i="1"/>
  <c r="E117" i="1"/>
  <c r="E404" i="1"/>
  <c r="E199" i="1"/>
  <c r="E226" i="1"/>
  <c r="E331" i="1"/>
  <c r="E111" i="1"/>
  <c r="E295" i="1"/>
  <c r="E286" i="1"/>
  <c r="E187" i="1"/>
  <c r="E292" i="1"/>
  <c r="E61" i="1"/>
  <c r="E48" i="1"/>
  <c r="E5" i="1"/>
  <c r="E112" i="1"/>
  <c r="E128" i="1"/>
  <c r="E118" i="1"/>
  <c r="E274" i="1"/>
  <c r="E44" i="1"/>
  <c r="E255" i="1"/>
  <c r="E122" i="1"/>
  <c r="E374" i="1"/>
  <c r="E152" i="1"/>
  <c r="E360" i="1"/>
  <c r="E106" i="1"/>
  <c r="E207" i="1"/>
  <c r="E394" i="1"/>
  <c r="E303" i="1"/>
  <c r="E263" i="1"/>
  <c r="E408" i="1"/>
  <c r="E14" i="1"/>
  <c r="E315" i="1"/>
  <c r="E270" i="1"/>
  <c r="E287" i="1"/>
  <c r="E296" i="1"/>
  <c r="E391" i="1"/>
  <c r="E311" i="1"/>
  <c r="E192" i="1"/>
  <c r="E125" i="1"/>
  <c r="E164" i="1"/>
  <c r="E129" i="1"/>
  <c r="E119" i="1"/>
  <c r="E268" i="1"/>
  <c r="E45" i="1"/>
  <c r="E188" i="1"/>
  <c r="E256" i="1"/>
  <c r="E230" i="1"/>
  <c r="E123" i="1"/>
  <c r="E375" i="1"/>
  <c r="E153" i="1"/>
  <c r="E361" i="1"/>
  <c r="E107" i="1"/>
  <c r="E395" i="1"/>
  <c r="E304" i="1"/>
  <c r="E237" i="1"/>
  <c r="E15" i="1"/>
  <c r="E376" i="1"/>
  <c r="E257" i="1"/>
  <c r="E288" i="1"/>
  <c r="E314" i="1"/>
  <c r="E279" i="1"/>
  <c r="E392" i="1"/>
  <c r="E312" i="1"/>
  <c r="E193" i="1"/>
  <c r="E126" i="1"/>
  <c r="E165" i="1"/>
  <c r="E113" i="1"/>
  <c r="E101" i="1"/>
  <c r="E130" i="1"/>
  <c r="E120" i="1"/>
  <c r="E269" i="1"/>
  <c r="E46" i="1"/>
  <c r="E124" i="1"/>
  <c r="E377" i="1"/>
  <c r="E363" i="1"/>
  <c r="E154" i="1"/>
  <c r="E108" i="1"/>
  <c r="E208" i="1"/>
  <c r="E396" i="1"/>
  <c r="E16" i="1"/>
  <c r="E258" i="1"/>
  <c r="E289" i="1"/>
  <c r="E307" i="1"/>
  <c r="E280" i="1"/>
  <c r="E393" i="1"/>
  <c r="E313" i="1"/>
  <c r="E194" i="1"/>
  <c r="E127" i="1"/>
  <c r="E166" i="1"/>
  <c r="E316" i="1"/>
  <c r="E297" i="1"/>
  <c r="E97" i="1"/>
  <c r="E26" i="1"/>
  <c r="E201" i="1"/>
  <c r="E265" i="1"/>
  <c r="E85" i="1"/>
  <c r="E328" i="1"/>
  <c r="E341" i="1"/>
  <c r="E98" i="1"/>
  <c r="E378" i="1"/>
  <c r="E179" i="1"/>
  <c r="E140" i="1"/>
  <c r="E367" i="1"/>
  <c r="E78" i="1"/>
  <c r="E88" i="1"/>
  <c r="E301" i="1"/>
  <c r="E370" i="1"/>
  <c r="E271" i="1"/>
  <c r="E337" i="1"/>
  <c r="E350" i="1"/>
  <c r="E260" i="1"/>
  <c r="E35" i="1"/>
  <c r="E275" i="1"/>
  <c r="E405" i="1"/>
  <c r="E399" i="1"/>
  <c r="E388" i="1"/>
  <c r="E23" i="1"/>
  <c r="E87" i="1"/>
  <c r="E320" i="1"/>
  <c r="E326" i="1"/>
  <c r="E345" i="1"/>
  <c r="E251" i="1"/>
  <c r="E364" i="1"/>
  <c r="E137" i="1"/>
  <c r="E49" i="1"/>
  <c r="E66" i="1"/>
  <c r="E168" i="1"/>
  <c r="E19" i="1"/>
  <c r="E196" i="1"/>
  <c r="E68" i="1"/>
  <c r="E159" i="1"/>
  <c r="E131" i="1"/>
  <c r="E62" i="1"/>
  <c r="E216" i="1"/>
  <c r="E248" i="1"/>
  <c r="E362" i="1"/>
  <c r="E335" i="1"/>
  <c r="E321" i="1"/>
  <c r="E382" i="1"/>
  <c r="E318" i="1"/>
  <c r="E212" i="1"/>
  <c r="E214" i="1"/>
  <c r="E38" i="1"/>
  <c r="E11" i="1"/>
  <c r="E75" i="1"/>
  <c r="E204" i="1"/>
  <c r="E357" i="1"/>
  <c r="E156" i="1"/>
  <c r="E91" i="1"/>
  <c r="E218" i="1"/>
  <c r="E149" i="1"/>
  <c r="E6" i="1"/>
  <c r="E57" i="1"/>
  <c r="E298" i="1"/>
  <c r="E27" i="1"/>
  <c r="E266" i="1"/>
  <c r="E99" i="1"/>
  <c r="E379" i="1"/>
  <c r="E180" i="1"/>
  <c r="E141" i="1"/>
  <c r="E368" i="1"/>
  <c r="E79" i="1"/>
  <c r="E89" i="1"/>
  <c r="E302" i="1"/>
  <c r="E371" i="1"/>
  <c r="E272" i="1"/>
  <c r="E338" i="1"/>
  <c r="E351" i="1"/>
  <c r="E261" i="1"/>
  <c r="E36" i="1"/>
  <c r="E276" i="1"/>
  <c r="E406" i="1"/>
  <c r="E400" i="1"/>
  <c r="E340" i="1"/>
  <c r="E389" i="1"/>
  <c r="E24" i="1"/>
  <c r="E202" i="1"/>
  <c r="E182" i="1"/>
  <c r="E236" i="1"/>
  <c r="E365" i="1"/>
  <c r="E138" i="1"/>
  <c r="E50" i="1"/>
  <c r="E169" i="1"/>
  <c r="E17" i="1"/>
  <c r="E69" i="1"/>
  <c r="E160" i="1"/>
  <c r="E132" i="1"/>
  <c r="E63" i="1"/>
  <c r="E249" i="1"/>
  <c r="E383" i="1"/>
  <c r="E39" i="1"/>
  <c r="E12" i="1"/>
  <c r="E324" i="1"/>
  <c r="E76" i="1"/>
  <c r="E205" i="1"/>
  <c r="E358" i="1"/>
  <c r="E157" i="1"/>
  <c r="E92" i="1"/>
  <c r="E174" i="1"/>
  <c r="E219" i="1"/>
  <c r="E150" i="1"/>
  <c r="E7" i="1"/>
  <c r="E58" i="1"/>
  <c r="E299" i="1"/>
  <c r="E28" i="1"/>
  <c r="E267" i="1"/>
  <c r="E86" i="1"/>
  <c r="E342" i="1"/>
  <c r="E100" i="1"/>
  <c r="E380" i="1"/>
  <c r="E181" i="1"/>
  <c r="E142" i="1"/>
  <c r="E369" i="1"/>
  <c r="E80" i="1"/>
  <c r="E90" i="1"/>
  <c r="E372" i="1"/>
  <c r="E273" i="1"/>
  <c r="E339" i="1"/>
  <c r="E352" i="1"/>
  <c r="E262" i="1"/>
  <c r="E37" i="1"/>
  <c r="E277" i="1"/>
  <c r="E407" i="1"/>
  <c r="E401" i="1"/>
  <c r="E390" i="1"/>
  <c r="E25" i="1"/>
  <c r="E203" i="1"/>
  <c r="E183" i="1"/>
  <c r="E322" i="1"/>
  <c r="E327" i="1"/>
  <c r="E346" i="1"/>
  <c r="E300" i="1"/>
  <c r="E366" i="1"/>
  <c r="E139" i="1"/>
  <c r="E51" i="1"/>
  <c r="E67" i="1"/>
  <c r="E170" i="1"/>
  <c r="E18" i="1"/>
  <c r="E70" i="1"/>
  <c r="E161" i="1"/>
  <c r="E133" i="1"/>
  <c r="E64" i="1"/>
  <c r="E217" i="1"/>
  <c r="E244" i="1"/>
  <c r="E250" i="1"/>
  <c r="E336" i="1"/>
  <c r="E384" i="1"/>
  <c r="E319" i="1"/>
  <c r="E213" i="1"/>
  <c r="E215" i="1"/>
  <c r="E40" i="1"/>
  <c r="E13" i="1"/>
  <c r="E373" i="1"/>
  <c r="E77" i="1"/>
  <c r="E71" i="1"/>
  <c r="E2" i="1"/>
  <c r="E206" i="1"/>
  <c r="E359" i="1"/>
  <c r="E347" i="1"/>
  <c r="E158" i="1"/>
  <c r="E93" i="1"/>
  <c r="E175" i="1"/>
  <c r="E220" i="1"/>
  <c r="E151" i="1"/>
  <c r="E8" i="1"/>
  <c r="E59" i="1"/>
  <c r="E84" i="1"/>
  <c r="E264" i="1"/>
  <c r="E155" i="1"/>
  <c r="E385" i="1"/>
  <c r="E306" i="1"/>
  <c r="E325" i="1"/>
  <c r="E323" i="1"/>
  <c r="E343" i="1"/>
  <c r="E333" i="1"/>
  <c r="E344" i="1"/>
  <c r="E332" i="1"/>
  <c r="E308" i="1"/>
  <c r="E195" i="1"/>
  <c r="E353" i="1"/>
  <c r="E278" i="1"/>
  <c r="E121" i="1"/>
  <c r="E317" i="1"/>
  <c r="E102" i="1"/>
  <c r="E235" i="1"/>
  <c r="E65" i="1"/>
  <c r="E234" i="1"/>
  <c r="E381" i="1"/>
  <c r="E334" i="1"/>
  <c r="E200" i="1"/>
  <c r="E114" i="1"/>
  <c r="E348" i="1"/>
  <c r="E281" i="1"/>
  <c r="E9" i="1" s="1"/>
  <c r="E32" i="1" s="1"/>
  <c r="D354" i="1"/>
  <c r="D134" i="1"/>
  <c r="D20" i="1"/>
  <c r="F20" i="1" s="1"/>
  <c r="D241" i="1"/>
  <c r="F241" i="1" s="1"/>
  <c r="D238" i="1"/>
  <c r="D146" i="1"/>
  <c r="D231" i="1"/>
  <c r="D189" i="1"/>
  <c r="D259" i="1"/>
  <c r="D209" i="1"/>
  <c r="D54" i="1"/>
  <c r="F54" i="1" s="1"/>
  <c r="D94" i="1"/>
  <c r="F94" i="1" s="1"/>
  <c r="D143" i="1"/>
  <c r="D386" i="1"/>
  <c r="D252" i="1"/>
  <c r="D171" i="1"/>
  <c r="D221" i="1"/>
  <c r="D103" i="1"/>
  <c r="D176" i="1"/>
  <c r="F176" i="1" s="1"/>
  <c r="D245" i="1"/>
  <c r="F245" i="1" s="1"/>
  <c r="D29" i="1"/>
  <c r="D227" i="1"/>
  <c r="D41" i="1"/>
  <c r="D81" i="1"/>
  <c r="D397" i="1"/>
  <c r="D52" i="1"/>
  <c r="D72" i="1"/>
  <c r="F72" i="1" s="1"/>
  <c r="D402" i="1"/>
  <c r="F402" i="1" s="1"/>
  <c r="D197" i="1"/>
  <c r="D224" i="1"/>
  <c r="D329" i="1"/>
  <c r="D109" i="1"/>
  <c r="D293" i="1"/>
  <c r="D284" i="1"/>
  <c r="D185" i="1"/>
  <c r="F185" i="1" s="1"/>
  <c r="D290" i="1"/>
  <c r="F290" i="1" s="1"/>
  <c r="D3" i="1"/>
  <c r="D33" i="1"/>
  <c r="D305" i="1"/>
  <c r="D162" i="1"/>
  <c r="D282" i="1"/>
  <c r="D355" i="1"/>
  <c r="D167" i="1"/>
  <c r="F167" i="1" s="1"/>
  <c r="D135" i="1"/>
  <c r="F135" i="1" s="1"/>
  <c r="D21" i="1"/>
  <c r="D242" i="1"/>
  <c r="D239" i="1"/>
  <c r="D147" i="1"/>
  <c r="D232" i="1"/>
  <c r="D309" i="1"/>
  <c r="F309" i="1" s="1"/>
  <c r="D190" i="1"/>
  <c r="F190" i="1" s="1"/>
  <c r="D210" i="1"/>
  <c r="F210" i="1" s="1"/>
  <c r="D55" i="1"/>
  <c r="D95" i="1"/>
  <c r="D144" i="1"/>
  <c r="D387" i="1"/>
  <c r="D253" i="1"/>
  <c r="D172" i="1"/>
  <c r="F172" i="1" s="1"/>
  <c r="D222" i="1"/>
  <c r="F222" i="1" s="1"/>
  <c r="D104" i="1"/>
  <c r="F104" i="1" s="1"/>
  <c r="D177" i="1"/>
  <c r="D246" i="1"/>
  <c r="D30" i="1"/>
  <c r="D228" i="1"/>
  <c r="D42" i="1"/>
  <c r="D82" i="1"/>
  <c r="F82" i="1" s="1"/>
  <c r="D398" i="1"/>
  <c r="F398" i="1" s="1"/>
  <c r="D73" i="1"/>
  <c r="F73" i="1" s="1"/>
  <c r="D184" i="1"/>
  <c r="D116" i="1"/>
  <c r="D403" i="1"/>
  <c r="D198" i="1"/>
  <c r="D225" i="1"/>
  <c r="D330" i="1"/>
  <c r="D110" i="1"/>
  <c r="F110" i="1" s="1"/>
  <c r="D294" i="1"/>
  <c r="F294" i="1" s="1"/>
  <c r="D285" i="1"/>
  <c r="D186" i="1"/>
  <c r="D291" i="1"/>
  <c r="D60" i="1"/>
  <c r="D47" i="1"/>
  <c r="D4" i="1"/>
  <c r="F4" i="1" s="1"/>
  <c r="D34" i="1"/>
  <c r="F34" i="1" s="1"/>
  <c r="D10" i="1"/>
  <c r="F10" i="1" s="1"/>
  <c r="D163" i="1"/>
  <c r="D283" i="1"/>
  <c r="D356" i="1"/>
  <c r="D136" i="1"/>
  <c r="D22" i="1"/>
  <c r="D243" i="1"/>
  <c r="D240" i="1"/>
  <c r="F240" i="1" s="1"/>
  <c r="D148" i="1"/>
  <c r="F148" i="1" s="1"/>
  <c r="D233" i="1"/>
  <c r="D310" i="1"/>
  <c r="D191" i="1"/>
  <c r="D211" i="1"/>
  <c r="D56" i="1"/>
  <c r="D96" i="1"/>
  <c r="D145" i="1"/>
  <c r="F145" i="1" s="1"/>
  <c r="D254" i="1"/>
  <c r="F254" i="1" s="1"/>
  <c r="D173" i="1"/>
  <c r="D223" i="1"/>
  <c r="D105" i="1"/>
  <c r="D178" i="1"/>
  <c r="D247" i="1"/>
  <c r="D31" i="1"/>
  <c r="D229" i="1"/>
  <c r="F229" i="1" s="1"/>
  <c r="D43" i="1"/>
  <c r="F43" i="1" s="1"/>
  <c r="D83" i="1"/>
  <c r="D53" i="1"/>
  <c r="D74" i="1"/>
  <c r="D117" i="1"/>
  <c r="D404" i="1"/>
  <c r="D199" i="1"/>
  <c r="D226" i="1"/>
  <c r="F226" i="1" s="1"/>
  <c r="D331" i="1"/>
  <c r="F331" i="1" s="1"/>
  <c r="D111" i="1"/>
  <c r="D295" i="1"/>
  <c r="D286" i="1"/>
  <c r="D187" i="1"/>
  <c r="D292" i="1"/>
  <c r="D61" i="1"/>
  <c r="D48" i="1"/>
  <c r="F48" i="1" s="1"/>
  <c r="D5" i="1"/>
  <c r="F5" i="1" s="1"/>
  <c r="D112" i="1"/>
  <c r="D128" i="1"/>
  <c r="D118" i="1"/>
  <c r="D274" i="1"/>
  <c r="D44" i="1"/>
  <c r="D255" i="1"/>
  <c r="D122" i="1"/>
  <c r="F122" i="1" s="1"/>
  <c r="D374" i="1"/>
  <c r="F374" i="1" s="1"/>
  <c r="D152" i="1"/>
  <c r="D360" i="1"/>
  <c r="D106" i="1"/>
  <c r="D207" i="1"/>
  <c r="D394" i="1"/>
  <c r="D303" i="1"/>
  <c r="D263" i="1"/>
  <c r="F263" i="1" s="1"/>
  <c r="D408" i="1"/>
  <c r="F408" i="1" s="1"/>
  <c r="D14" i="1"/>
  <c r="D315" i="1"/>
  <c r="D270" i="1"/>
  <c r="D287" i="1"/>
  <c r="D296" i="1"/>
  <c r="D391" i="1"/>
  <c r="D311" i="1"/>
  <c r="F311" i="1" s="1"/>
  <c r="D192" i="1"/>
  <c r="F192" i="1" s="1"/>
  <c r="D125" i="1"/>
  <c r="D164" i="1"/>
  <c r="D129" i="1"/>
  <c r="D119" i="1"/>
  <c r="D268" i="1"/>
  <c r="D45" i="1"/>
  <c r="D188" i="1"/>
  <c r="F188" i="1" s="1"/>
  <c r="D256" i="1"/>
  <c r="F256" i="1" s="1"/>
  <c r="D230" i="1"/>
  <c r="D123" i="1"/>
  <c r="D375" i="1"/>
  <c r="D153" i="1"/>
  <c r="D361" i="1"/>
  <c r="D107" i="1"/>
  <c r="D395" i="1"/>
  <c r="F395" i="1" s="1"/>
  <c r="D304" i="1"/>
  <c r="F304" i="1" s="1"/>
  <c r="D237" i="1"/>
  <c r="D15" i="1"/>
  <c r="D376" i="1"/>
  <c r="D257" i="1"/>
  <c r="D288" i="1"/>
  <c r="D314" i="1"/>
  <c r="D279" i="1"/>
  <c r="F279" i="1" s="1"/>
  <c r="D392" i="1"/>
  <c r="F392" i="1" s="1"/>
  <c r="D312" i="1"/>
  <c r="D193" i="1"/>
  <c r="D126" i="1"/>
  <c r="D165" i="1"/>
  <c r="D113" i="1"/>
  <c r="D101" i="1"/>
  <c r="D130" i="1"/>
  <c r="F130" i="1" s="1"/>
  <c r="D120" i="1"/>
  <c r="F120" i="1" s="1"/>
  <c r="D269" i="1"/>
  <c r="D46" i="1"/>
  <c r="D124" i="1"/>
  <c r="D377" i="1"/>
  <c r="D363" i="1"/>
  <c r="D154" i="1"/>
  <c r="D108" i="1"/>
  <c r="F108" i="1" s="1"/>
  <c r="D208" i="1"/>
  <c r="F208" i="1" s="1"/>
  <c r="D396" i="1"/>
  <c r="D16" i="1"/>
  <c r="D258" i="1"/>
  <c r="D289" i="1"/>
  <c r="D307" i="1"/>
  <c r="D280" i="1"/>
  <c r="F280" i="1" s="1"/>
  <c r="D393" i="1"/>
  <c r="F393" i="1" s="1"/>
  <c r="D313" i="1"/>
  <c r="D194" i="1"/>
  <c r="D127" i="1"/>
  <c r="D166" i="1"/>
  <c r="D316" i="1"/>
  <c r="D297" i="1"/>
  <c r="D97" i="1"/>
  <c r="F97" i="1" s="1"/>
  <c r="D26" i="1"/>
  <c r="F26" i="1" s="1"/>
  <c r="D201" i="1"/>
  <c r="D265" i="1"/>
  <c r="D85" i="1"/>
  <c r="D328" i="1"/>
  <c r="D341" i="1"/>
  <c r="D98" i="1"/>
  <c r="F98" i="1" s="1"/>
  <c r="D378" i="1"/>
  <c r="F378" i="1" s="1"/>
  <c r="D179" i="1"/>
  <c r="F179" i="1" s="1"/>
  <c r="D140" i="1"/>
  <c r="D367" i="1"/>
  <c r="D78" i="1"/>
  <c r="D88" i="1"/>
  <c r="D301" i="1"/>
  <c r="D370" i="1"/>
  <c r="D271" i="1"/>
  <c r="F271" i="1" s="1"/>
  <c r="D337" i="1"/>
  <c r="F337" i="1" s="1"/>
  <c r="D350" i="1"/>
  <c r="D260" i="1"/>
  <c r="D35" i="1"/>
  <c r="D275" i="1"/>
  <c r="D405" i="1"/>
  <c r="D399" i="1"/>
  <c r="D388" i="1"/>
  <c r="F388" i="1" s="1"/>
  <c r="D23" i="1"/>
  <c r="F23" i="1" s="1"/>
  <c r="D87" i="1"/>
  <c r="D320" i="1"/>
  <c r="D326" i="1"/>
  <c r="D345" i="1"/>
  <c r="D251" i="1"/>
  <c r="D364" i="1"/>
  <c r="D137" i="1"/>
  <c r="F137" i="1" s="1"/>
  <c r="D49" i="1"/>
  <c r="F49" i="1" s="1"/>
  <c r="D66" i="1"/>
  <c r="D168" i="1"/>
  <c r="D19" i="1"/>
  <c r="D196" i="1"/>
  <c r="D68" i="1"/>
  <c r="D159" i="1"/>
  <c r="D131" i="1"/>
  <c r="F131" i="1" s="1"/>
  <c r="D62" i="1"/>
  <c r="F62" i="1" s="1"/>
  <c r="D216" i="1"/>
  <c r="D248" i="1"/>
  <c r="D362" i="1"/>
  <c r="D335" i="1"/>
  <c r="D321" i="1"/>
  <c r="D382" i="1"/>
  <c r="D318" i="1"/>
  <c r="F318" i="1" s="1"/>
  <c r="D212" i="1"/>
  <c r="F212" i="1" s="1"/>
  <c r="D214" i="1"/>
  <c r="D38" i="1"/>
  <c r="D11" i="1"/>
  <c r="D75" i="1"/>
  <c r="D204" i="1"/>
  <c r="D357" i="1"/>
  <c r="F357" i="1" s="1"/>
  <c r="D156" i="1"/>
  <c r="F156" i="1" s="1"/>
  <c r="D91" i="1"/>
  <c r="F91" i="1" s="1"/>
  <c r="D218" i="1"/>
  <c r="D149" i="1"/>
  <c r="D6" i="1"/>
  <c r="D57" i="1"/>
  <c r="D298" i="1"/>
  <c r="D27" i="1"/>
  <c r="D266" i="1"/>
  <c r="F266" i="1" s="1"/>
  <c r="D99" i="1"/>
  <c r="F99" i="1" s="1"/>
  <c r="D379" i="1"/>
  <c r="D180" i="1"/>
  <c r="D141" i="1"/>
  <c r="D368" i="1"/>
  <c r="D79" i="1"/>
  <c r="D89" i="1"/>
  <c r="D302" i="1"/>
  <c r="F302" i="1" s="1"/>
  <c r="D371" i="1"/>
  <c r="F371" i="1" s="1"/>
  <c r="D272" i="1"/>
  <c r="D338" i="1"/>
  <c r="D351" i="1"/>
  <c r="D261" i="1"/>
  <c r="D36" i="1"/>
  <c r="D276" i="1"/>
  <c r="F276" i="1" s="1"/>
  <c r="D406" i="1"/>
  <c r="F406" i="1" s="1"/>
  <c r="D400" i="1"/>
  <c r="F400" i="1" s="1"/>
  <c r="D340" i="1"/>
  <c r="D389" i="1"/>
  <c r="D24" i="1"/>
  <c r="D202" i="1"/>
  <c r="D182" i="1"/>
  <c r="D236" i="1"/>
  <c r="D365" i="1"/>
  <c r="D138" i="1"/>
  <c r="F138" i="1" s="1"/>
  <c r="D50" i="1"/>
  <c r="D169" i="1"/>
  <c r="D17" i="1"/>
  <c r="D69" i="1"/>
  <c r="D160" i="1"/>
  <c r="D132" i="1"/>
  <c r="D63" i="1"/>
  <c r="D249" i="1"/>
  <c r="F249" i="1" s="1"/>
  <c r="D383" i="1"/>
  <c r="D39" i="1"/>
  <c r="D12" i="1"/>
  <c r="D324" i="1"/>
  <c r="D76" i="1"/>
  <c r="D205" i="1"/>
  <c r="D358" i="1"/>
  <c r="D157" i="1"/>
  <c r="F157" i="1" s="1"/>
  <c r="D92" i="1"/>
  <c r="D174" i="1"/>
  <c r="D219" i="1"/>
  <c r="D150" i="1"/>
  <c r="D7" i="1"/>
  <c r="D58" i="1"/>
  <c r="D299" i="1"/>
  <c r="D28" i="1"/>
  <c r="F28" i="1" s="1"/>
  <c r="D267" i="1"/>
  <c r="D86" i="1"/>
  <c r="D342" i="1"/>
  <c r="D100" i="1"/>
  <c r="D380" i="1"/>
  <c r="D181" i="1"/>
  <c r="D142" i="1"/>
  <c r="D369" i="1"/>
  <c r="F369" i="1" s="1"/>
  <c r="D80" i="1"/>
  <c r="D90" i="1"/>
  <c r="D372" i="1"/>
  <c r="D273" i="1"/>
  <c r="D339" i="1"/>
  <c r="D352" i="1"/>
  <c r="D262" i="1"/>
  <c r="D37" i="1"/>
  <c r="F37" i="1" s="1"/>
  <c r="D277" i="1"/>
  <c r="D407" i="1"/>
  <c r="D401" i="1"/>
  <c r="D390" i="1"/>
  <c r="D25" i="1"/>
  <c r="D203" i="1"/>
  <c r="D183" i="1"/>
  <c r="D322" i="1"/>
  <c r="F322" i="1" s="1"/>
  <c r="D327" i="1"/>
  <c r="D346" i="1"/>
  <c r="D300" i="1"/>
  <c r="D366" i="1"/>
  <c r="D139" i="1"/>
  <c r="D51" i="1"/>
  <c r="D67" i="1"/>
  <c r="D170" i="1"/>
  <c r="F170" i="1" s="1"/>
  <c r="D18" i="1"/>
  <c r="D70" i="1"/>
  <c r="D161" i="1"/>
  <c r="D133" i="1"/>
  <c r="D64" i="1"/>
  <c r="D217" i="1"/>
  <c r="D244" i="1"/>
  <c r="D250" i="1"/>
  <c r="F250" i="1" s="1"/>
  <c r="D336" i="1"/>
  <c r="D384" i="1"/>
  <c r="D319" i="1"/>
  <c r="D213" i="1"/>
  <c r="D215" i="1"/>
  <c r="D40" i="1"/>
  <c r="D13" i="1"/>
  <c r="D373" i="1"/>
  <c r="F373" i="1" s="1"/>
  <c r="D77" i="1"/>
  <c r="D71" i="1"/>
  <c r="D2" i="1"/>
  <c r="D206" i="1"/>
  <c r="D359" i="1"/>
  <c r="D347" i="1"/>
  <c r="D158" i="1"/>
  <c r="D93" i="1"/>
  <c r="F93" i="1" s="1"/>
  <c r="D175" i="1"/>
  <c r="D220" i="1"/>
  <c r="D151" i="1"/>
  <c r="D8" i="1"/>
  <c r="D59" i="1"/>
  <c r="D84" i="1"/>
  <c r="D264" i="1"/>
  <c r="D155" i="1"/>
  <c r="F155" i="1" s="1"/>
  <c r="D385" i="1"/>
  <c r="D306" i="1"/>
  <c r="D325" i="1"/>
  <c r="D323" i="1"/>
  <c r="D343" i="1"/>
  <c r="D333" i="1"/>
  <c r="D344" i="1"/>
  <c r="D332" i="1"/>
  <c r="F332" i="1" s="1"/>
  <c r="D308" i="1"/>
  <c r="D195" i="1"/>
  <c r="D353" i="1"/>
  <c r="D278" i="1"/>
  <c r="D121" i="1"/>
  <c r="D317" i="1"/>
  <c r="D102" i="1"/>
  <c r="D235" i="1"/>
  <c r="F235" i="1" s="1"/>
  <c r="D65" i="1"/>
  <c r="D234" i="1"/>
  <c r="D381" i="1"/>
  <c r="D334" i="1"/>
  <c r="D200" i="1"/>
  <c r="D114" i="1"/>
  <c r="D348" i="1"/>
  <c r="D281" i="1"/>
  <c r="C411" i="1"/>
  <c r="E409" i="1" s="1"/>
  <c r="B411" i="1"/>
  <c r="I349" i="1" l="1"/>
  <c r="I65" i="1"/>
  <c r="I80" i="1"/>
  <c r="D409" i="1"/>
  <c r="E115" i="1"/>
  <c r="E349" i="1" s="1"/>
  <c r="F234" i="1"/>
  <c r="F195" i="1"/>
  <c r="F306" i="1"/>
  <c r="F384" i="1"/>
  <c r="F70" i="1"/>
  <c r="F346" i="1"/>
  <c r="F407" i="1"/>
  <c r="F90" i="1"/>
  <c r="F86" i="1"/>
  <c r="F169" i="1"/>
  <c r="F389" i="1"/>
  <c r="F338" i="1"/>
  <c r="F180" i="1"/>
  <c r="F149" i="1"/>
  <c r="F248" i="1"/>
  <c r="F168" i="1"/>
  <c r="F320" i="1"/>
  <c r="F367" i="1"/>
  <c r="F265" i="1"/>
  <c r="F194" i="1"/>
  <c r="F46" i="1"/>
  <c r="F193" i="1"/>
  <c r="F15" i="1"/>
  <c r="F164" i="1"/>
  <c r="F315" i="1"/>
  <c r="F360" i="1"/>
  <c r="F295" i="1"/>
  <c r="F53" i="1"/>
  <c r="F223" i="1"/>
  <c r="F283" i="1"/>
  <c r="F186" i="1"/>
  <c r="F116" i="1"/>
  <c r="F95" i="1"/>
  <c r="F242" i="1"/>
  <c r="F33" i="1"/>
  <c r="F227" i="1"/>
  <c r="F386" i="1"/>
  <c r="F146" i="1"/>
  <c r="F217" i="1"/>
  <c r="F51" i="1"/>
  <c r="F181" i="1"/>
  <c r="F236" i="1"/>
  <c r="F107" i="1"/>
  <c r="F61" i="1"/>
  <c r="F65" i="1"/>
  <c r="F308" i="1"/>
  <c r="F385" i="1"/>
  <c r="F175" i="1"/>
  <c r="F77" i="1"/>
  <c r="F336" i="1"/>
  <c r="F18" i="1"/>
  <c r="F327" i="1"/>
  <c r="F277" i="1"/>
  <c r="F80" i="1"/>
  <c r="F267" i="1"/>
  <c r="F92" i="1"/>
  <c r="F383" i="1"/>
  <c r="F50" i="1"/>
  <c r="F340" i="1"/>
  <c r="F272" i="1"/>
  <c r="F379" i="1"/>
  <c r="F218" i="1"/>
  <c r="F214" i="1"/>
  <c r="F216" i="1"/>
  <c r="F66" i="1"/>
  <c r="F87" i="1"/>
  <c r="F350" i="1"/>
  <c r="F140" i="1"/>
  <c r="F201" i="1"/>
  <c r="F313" i="1"/>
  <c r="F396" i="1"/>
  <c r="F269" i="1"/>
  <c r="F312" i="1"/>
  <c r="F237" i="1"/>
  <c r="F230" i="1"/>
  <c r="F125" i="1"/>
  <c r="F14" i="1"/>
  <c r="F152" i="1"/>
  <c r="F112" i="1"/>
  <c r="F111" i="1"/>
  <c r="F83" i="1"/>
  <c r="F173" i="1"/>
  <c r="F233" i="1"/>
  <c r="F163" i="1"/>
  <c r="F285" i="1"/>
  <c r="F184" i="1"/>
  <c r="F177" i="1"/>
  <c r="F55" i="1"/>
  <c r="F21" i="1"/>
  <c r="F3" i="1"/>
  <c r="F197" i="1"/>
  <c r="F29" i="1"/>
  <c r="F143" i="1"/>
  <c r="F238" i="1"/>
  <c r="F200" i="1"/>
  <c r="F343" i="1"/>
  <c r="F59" i="1"/>
  <c r="F359" i="1"/>
  <c r="F215" i="1"/>
  <c r="F64" i="1"/>
  <c r="F139" i="1"/>
  <c r="F25" i="1"/>
  <c r="F380" i="1"/>
  <c r="F7" i="1"/>
  <c r="F76" i="1"/>
  <c r="F160" i="1"/>
  <c r="F182" i="1"/>
  <c r="F36" i="1"/>
  <c r="F79" i="1"/>
  <c r="F204" i="1"/>
  <c r="F321" i="1"/>
  <c r="F334" i="1"/>
  <c r="F278" i="1"/>
  <c r="F206" i="1"/>
  <c r="F133" i="1"/>
  <c r="F366" i="1"/>
  <c r="F324" i="1"/>
  <c r="F69" i="1"/>
  <c r="F261" i="1"/>
  <c r="F382" i="1"/>
  <c r="F399" i="1"/>
  <c r="F307" i="1"/>
  <c r="F314" i="1"/>
  <c r="F391" i="1"/>
  <c r="F199" i="1"/>
  <c r="F243" i="1"/>
  <c r="F355" i="1"/>
  <c r="F103" i="1"/>
  <c r="F89" i="1"/>
  <c r="F364" i="1"/>
  <c r="F297" i="1"/>
  <c r="F101" i="1"/>
  <c r="F303" i="1"/>
  <c r="F31" i="1"/>
  <c r="F330" i="1"/>
  <c r="F284" i="1"/>
  <c r="F209" i="1"/>
  <c r="F58" i="1"/>
  <c r="F27" i="1"/>
  <c r="F159" i="1"/>
  <c r="F370" i="1"/>
  <c r="F154" i="1"/>
  <c r="F45" i="1"/>
  <c r="F255" i="1"/>
  <c r="F96" i="1"/>
  <c r="F52" i="1"/>
  <c r="F134" i="1"/>
  <c r="F244" i="1"/>
  <c r="I175" i="1"/>
  <c r="I336" i="1"/>
  <c r="I18" i="1"/>
  <c r="I277" i="1"/>
  <c r="I267" i="1"/>
  <c r="I383" i="1"/>
  <c r="I214" i="1"/>
  <c r="I66" i="1"/>
  <c r="I350" i="1"/>
  <c r="I201" i="1"/>
  <c r="I396" i="1"/>
  <c r="I237" i="1"/>
  <c r="I125" i="1"/>
  <c r="I14" i="1"/>
  <c r="I111" i="1"/>
  <c r="I173" i="1"/>
  <c r="I163" i="1"/>
  <c r="I184" i="1"/>
  <c r="I55" i="1"/>
  <c r="I197" i="1"/>
  <c r="I143" i="1"/>
  <c r="I235" i="1"/>
  <c r="I93" i="1"/>
  <c r="I250" i="1"/>
  <c r="I322" i="1"/>
  <c r="I28" i="1"/>
  <c r="I249" i="1"/>
  <c r="I400" i="1"/>
  <c r="I99" i="1"/>
  <c r="I212" i="1"/>
  <c r="I49" i="1"/>
  <c r="I337" i="1"/>
  <c r="I26" i="1"/>
  <c r="I208" i="1"/>
  <c r="I392" i="1"/>
  <c r="I256" i="1"/>
  <c r="I408" i="1"/>
  <c r="I5" i="1"/>
  <c r="I43" i="1"/>
  <c r="I148" i="1"/>
  <c r="I294" i="1"/>
  <c r="I308" i="1"/>
  <c r="I385" i="1"/>
  <c r="I77" i="1"/>
  <c r="I327" i="1"/>
  <c r="I92" i="1"/>
  <c r="I50" i="1"/>
  <c r="I340" i="1"/>
  <c r="I272" i="1"/>
  <c r="I379" i="1"/>
  <c r="I218" i="1"/>
  <c r="I216" i="1"/>
  <c r="I87" i="1"/>
  <c r="I140" i="1"/>
  <c r="I313" i="1"/>
  <c r="I269" i="1"/>
  <c r="I312" i="1"/>
  <c r="I230" i="1"/>
  <c r="I152" i="1"/>
  <c r="I112" i="1"/>
  <c r="I83" i="1"/>
  <c r="I233" i="1"/>
  <c r="I285" i="1"/>
  <c r="I177" i="1"/>
  <c r="I21" i="1"/>
  <c r="I3" i="1"/>
  <c r="I29" i="1"/>
  <c r="I238" i="1"/>
  <c r="I115" i="1"/>
  <c r="I332" i="1"/>
  <c r="I155" i="1"/>
  <c r="I373" i="1"/>
  <c r="I170" i="1"/>
  <c r="I37" i="1"/>
  <c r="I369" i="1"/>
  <c r="I157" i="1"/>
  <c r="I138" i="1"/>
  <c r="I371" i="1"/>
  <c r="I91" i="1"/>
  <c r="I62" i="1"/>
  <c r="I23" i="1"/>
  <c r="I179" i="1"/>
  <c r="I393" i="1"/>
  <c r="I120" i="1"/>
  <c r="I304" i="1"/>
  <c r="I192" i="1"/>
  <c r="I374" i="1"/>
  <c r="I331" i="1"/>
  <c r="I254" i="1"/>
  <c r="I10" i="1"/>
  <c r="I73" i="1"/>
  <c r="F102" i="1"/>
  <c r="F358" i="1"/>
  <c r="I245" i="1"/>
  <c r="I348" i="1"/>
  <c r="I13" i="1"/>
  <c r="I183" i="1"/>
  <c r="I63" i="1"/>
  <c r="I266" i="1"/>
  <c r="I318" i="1"/>
  <c r="I271" i="1"/>
  <c r="I378" i="1"/>
  <c r="I279" i="1"/>
  <c r="I311" i="1"/>
  <c r="I48" i="1"/>
  <c r="I34" i="1"/>
  <c r="I222" i="1"/>
  <c r="I253" i="1"/>
  <c r="I185" i="1"/>
  <c r="I20" i="1"/>
  <c r="I317" i="1"/>
  <c r="I217" i="1"/>
  <c r="I352" i="1"/>
  <c r="I205" i="1"/>
  <c r="I276" i="1"/>
  <c r="I357" i="1"/>
  <c r="I364" i="1"/>
  <c r="I370" i="1"/>
  <c r="I307" i="1"/>
  <c r="I45" i="1"/>
  <c r="I255" i="1"/>
  <c r="I31" i="1"/>
  <c r="I4" i="1"/>
  <c r="I172" i="1"/>
  <c r="I284" i="1"/>
  <c r="I103" i="1"/>
  <c r="F13" i="1"/>
  <c r="F299" i="1"/>
  <c r="F365" i="1"/>
  <c r="I343" i="1"/>
  <c r="I160" i="1"/>
  <c r="I251" i="1"/>
  <c r="I288" i="1"/>
  <c r="I42" i="1"/>
  <c r="I282" i="1"/>
  <c r="F347" i="1"/>
  <c r="F132" i="1"/>
  <c r="F71" i="1"/>
  <c r="F174" i="1"/>
  <c r="F123" i="1"/>
  <c r="F224" i="1"/>
  <c r="I278" i="1"/>
  <c r="I206" i="1"/>
  <c r="I133" i="1"/>
  <c r="I390" i="1"/>
  <c r="I100" i="1"/>
  <c r="I324" i="1"/>
  <c r="I202" i="1"/>
  <c r="I261" i="1"/>
  <c r="I368" i="1"/>
  <c r="I57" i="1"/>
  <c r="I75" i="1"/>
  <c r="I335" i="1"/>
  <c r="I196" i="1"/>
  <c r="I345" i="1"/>
  <c r="I275" i="1"/>
  <c r="I88" i="1"/>
  <c r="I328" i="1"/>
  <c r="I166" i="1"/>
  <c r="I258" i="1"/>
  <c r="I377" i="1"/>
  <c r="I165" i="1"/>
  <c r="I210" i="1"/>
  <c r="I290" i="1"/>
  <c r="I94" i="1"/>
  <c r="I102" i="1"/>
  <c r="I158" i="1"/>
  <c r="I244" i="1"/>
  <c r="I262" i="1"/>
  <c r="I299" i="1"/>
  <c r="I365" i="1"/>
  <c r="I302" i="1"/>
  <c r="I137" i="1"/>
  <c r="I97" i="1"/>
  <c r="I108" i="1"/>
  <c r="I395" i="1"/>
  <c r="I263" i="1"/>
  <c r="I229" i="1"/>
  <c r="I240" i="1"/>
  <c r="I398" i="1"/>
  <c r="I167" i="1"/>
  <c r="I176" i="1"/>
  <c r="I333" i="1"/>
  <c r="I347" i="1"/>
  <c r="I51" i="1"/>
  <c r="I181" i="1"/>
  <c r="I132" i="1"/>
  <c r="I89" i="1"/>
  <c r="I382" i="1"/>
  <c r="I98" i="1"/>
  <c r="I154" i="1"/>
  <c r="I314" i="1"/>
  <c r="I391" i="1"/>
  <c r="I61" i="1"/>
  <c r="I96" i="1"/>
  <c r="I330" i="1"/>
  <c r="I209" i="1"/>
  <c r="F264" i="1"/>
  <c r="F67" i="1"/>
  <c r="F142" i="1"/>
  <c r="I200" i="1"/>
  <c r="I25" i="1"/>
  <c r="I204" i="1"/>
  <c r="I341" i="1"/>
  <c r="I296" i="1"/>
  <c r="I247" i="1"/>
  <c r="I221" i="1"/>
  <c r="F114" i="1"/>
  <c r="F84" i="1"/>
  <c r="F203" i="1"/>
  <c r="F205" i="1"/>
  <c r="F220" i="1"/>
  <c r="F39" i="1"/>
  <c r="F38" i="1"/>
  <c r="F260" i="1"/>
  <c r="F409" i="1"/>
  <c r="F128" i="1"/>
  <c r="F310" i="1"/>
  <c r="F246" i="1"/>
  <c r="I334" i="1"/>
  <c r="I323" i="1"/>
  <c r="I8" i="1"/>
  <c r="I213" i="1"/>
  <c r="I366" i="1"/>
  <c r="I273" i="1"/>
  <c r="I150" i="1"/>
  <c r="I69" i="1"/>
  <c r="I381" i="1"/>
  <c r="I353" i="1"/>
  <c r="I325" i="1"/>
  <c r="I151" i="1"/>
  <c r="I2" i="1"/>
  <c r="I319" i="1"/>
  <c r="I161" i="1"/>
  <c r="I300" i="1"/>
  <c r="I104" i="1"/>
  <c r="I135" i="1"/>
  <c r="I402" i="1"/>
  <c r="I241" i="1"/>
  <c r="I344" i="1"/>
  <c r="I264" i="1"/>
  <c r="I67" i="1"/>
  <c r="I142" i="1"/>
  <c r="I358" i="1"/>
  <c r="I406" i="1"/>
  <c r="I156" i="1"/>
  <c r="I131" i="1"/>
  <c r="I388" i="1"/>
  <c r="I280" i="1"/>
  <c r="I130" i="1"/>
  <c r="I188" i="1"/>
  <c r="I122" i="1"/>
  <c r="I226" i="1"/>
  <c r="I145" i="1"/>
  <c r="I110" i="1"/>
  <c r="I190" i="1"/>
  <c r="I72" i="1"/>
  <c r="I54" i="1"/>
  <c r="I114" i="1"/>
  <c r="I84" i="1"/>
  <c r="I40" i="1"/>
  <c r="I203" i="1"/>
  <c r="I58" i="1"/>
  <c r="I236" i="1"/>
  <c r="I27" i="1"/>
  <c r="I159" i="1"/>
  <c r="I399" i="1"/>
  <c r="I297" i="1"/>
  <c r="I101" i="1"/>
  <c r="I107" i="1"/>
  <c r="I303" i="1"/>
  <c r="I199" i="1"/>
  <c r="I243" i="1"/>
  <c r="I82" i="1"/>
  <c r="I309" i="1"/>
  <c r="I355" i="1"/>
  <c r="I52" i="1"/>
  <c r="I134" i="1"/>
  <c r="F344" i="1"/>
  <c r="F158" i="1"/>
  <c r="F183" i="1"/>
  <c r="F262" i="1"/>
  <c r="F63" i="1"/>
  <c r="I215" i="1"/>
  <c r="I380" i="1"/>
  <c r="I79" i="1"/>
  <c r="I289" i="1"/>
  <c r="I44" i="1"/>
  <c r="I47" i="1"/>
  <c r="I354" i="1"/>
  <c r="F317" i="1"/>
  <c r="F333" i="1"/>
  <c r="F40" i="1"/>
  <c r="F352" i="1"/>
  <c r="F213" i="1"/>
  <c r="F390" i="1"/>
  <c r="F273" i="1"/>
  <c r="F202" i="1"/>
  <c r="F368" i="1"/>
  <c r="I234" i="1"/>
  <c r="I195" i="1"/>
  <c r="I306" i="1"/>
  <c r="I220" i="1"/>
  <c r="I71" i="1"/>
  <c r="I384" i="1"/>
  <c r="I70" i="1"/>
  <c r="I346" i="1"/>
  <c r="I407" i="1"/>
  <c r="I90" i="1"/>
  <c r="I86" i="1"/>
  <c r="I174" i="1"/>
  <c r="I39" i="1"/>
  <c r="I169" i="1"/>
  <c r="I389" i="1"/>
  <c r="I338" i="1"/>
  <c r="I180" i="1"/>
  <c r="I149" i="1"/>
  <c r="I38" i="1"/>
  <c r="I248" i="1"/>
  <c r="I168" i="1"/>
  <c r="I320" i="1"/>
  <c r="I260" i="1"/>
  <c r="I367" i="1"/>
  <c r="I265" i="1"/>
  <c r="I194" i="1"/>
  <c r="I409" i="1"/>
  <c r="I46" i="1"/>
  <c r="I193" i="1"/>
  <c r="I15" i="1"/>
  <c r="I123" i="1"/>
  <c r="I164" i="1"/>
  <c r="I315" i="1"/>
  <c r="I360" i="1"/>
  <c r="I128" i="1"/>
  <c r="I295" i="1"/>
  <c r="I53" i="1"/>
  <c r="I223" i="1"/>
  <c r="I310" i="1"/>
  <c r="I283" i="1"/>
  <c r="I186" i="1"/>
  <c r="I116" i="1"/>
  <c r="I246" i="1"/>
  <c r="I95" i="1"/>
  <c r="I242" i="1"/>
  <c r="I33" i="1"/>
  <c r="I224" i="1"/>
  <c r="I227" i="1"/>
  <c r="I386" i="1"/>
  <c r="I146" i="1"/>
  <c r="I32" i="1"/>
  <c r="I139" i="1"/>
  <c r="I36" i="1"/>
  <c r="I301" i="1"/>
  <c r="I268" i="1"/>
  <c r="I22" i="1"/>
  <c r="I397" i="1"/>
  <c r="I359" i="1"/>
  <c r="I76" i="1"/>
  <c r="I68" i="1"/>
  <c r="I113" i="1"/>
  <c r="I404" i="1"/>
  <c r="I232" i="1"/>
  <c r="I121" i="1"/>
  <c r="I339" i="1"/>
  <c r="I298" i="1"/>
  <c r="I316" i="1"/>
  <c r="I394" i="1"/>
  <c r="I225" i="1"/>
  <c r="I259" i="1"/>
  <c r="I64" i="1"/>
  <c r="I182" i="1"/>
  <c r="I405" i="1"/>
  <c r="I361" i="1"/>
  <c r="I56" i="1"/>
  <c r="I293" i="1"/>
  <c r="I59" i="1"/>
  <c r="I7" i="1"/>
  <c r="I321" i="1"/>
  <c r="I363" i="1"/>
  <c r="I292" i="1"/>
  <c r="I257" i="1"/>
  <c r="I153" i="1"/>
  <c r="I119" i="1"/>
  <c r="I287" i="1"/>
  <c r="I207" i="1"/>
  <c r="I274" i="1"/>
  <c r="I187" i="1"/>
  <c r="I117" i="1"/>
  <c r="I178" i="1"/>
  <c r="I211" i="1"/>
  <c r="I136" i="1"/>
  <c r="I60" i="1"/>
  <c r="I198" i="1"/>
  <c r="I228" i="1"/>
  <c r="I387" i="1"/>
  <c r="I147" i="1"/>
  <c r="I162" i="1"/>
  <c r="I109" i="1"/>
  <c r="I81" i="1"/>
  <c r="I171" i="1"/>
  <c r="I189" i="1"/>
  <c r="I281" i="1"/>
  <c r="I401" i="1"/>
  <c r="I372" i="1"/>
  <c r="I342" i="1"/>
  <c r="I219" i="1"/>
  <c r="I12" i="1"/>
  <c r="I17" i="1"/>
  <c r="I24" i="1"/>
  <c r="I351" i="1"/>
  <c r="I141" i="1"/>
  <c r="I6" i="1"/>
  <c r="I11" i="1"/>
  <c r="I362" i="1"/>
  <c r="I19" i="1"/>
  <c r="I326" i="1"/>
  <c r="I35" i="1"/>
  <c r="I78" i="1"/>
  <c r="I85" i="1"/>
  <c r="I127" i="1"/>
  <c r="I16" i="1"/>
  <c r="I124" i="1"/>
  <c r="I126" i="1"/>
  <c r="I376" i="1"/>
  <c r="I375" i="1"/>
  <c r="I129" i="1"/>
  <c r="I270" i="1"/>
  <c r="I106" i="1"/>
  <c r="I118" i="1"/>
  <c r="I286" i="1"/>
  <c r="I74" i="1"/>
  <c r="I105" i="1"/>
  <c r="I191" i="1"/>
  <c r="I356" i="1"/>
  <c r="I291" i="1"/>
  <c r="I403" i="1"/>
  <c r="I30" i="1"/>
  <c r="I144" i="1"/>
  <c r="I239" i="1"/>
  <c r="I305" i="1"/>
  <c r="I329" i="1"/>
  <c r="I41" i="1"/>
  <c r="I252" i="1"/>
  <c r="I231" i="1"/>
  <c r="I9" i="1"/>
  <c r="F68" i="1"/>
  <c r="F405" i="1"/>
  <c r="F301" i="1"/>
  <c r="F341" i="1"/>
  <c r="F289" i="1"/>
  <c r="F363" i="1"/>
  <c r="F113" i="1"/>
  <c r="F361" i="1"/>
  <c r="F268" i="1"/>
  <c r="F296" i="1"/>
  <c r="F44" i="1"/>
  <c r="F292" i="1"/>
  <c r="F404" i="1"/>
  <c r="F56" i="1"/>
  <c r="F22" i="1"/>
  <c r="F47" i="1"/>
  <c r="F42" i="1"/>
  <c r="F253" i="1"/>
  <c r="F232" i="1"/>
  <c r="F293" i="1"/>
  <c r="F397" i="1"/>
  <c r="F221" i="1"/>
  <c r="F354" i="1"/>
  <c r="D9" i="1"/>
  <c r="F281" i="1"/>
  <c r="F150" i="1"/>
  <c r="F75" i="1"/>
  <c r="F196" i="1"/>
  <c r="F275" i="1"/>
  <c r="F328" i="1"/>
  <c r="F258" i="1"/>
  <c r="F165" i="1"/>
  <c r="F153" i="1"/>
  <c r="F287" i="1"/>
  <c r="F274" i="1"/>
  <c r="F117" i="1"/>
  <c r="F211" i="1"/>
  <c r="F60" i="1"/>
  <c r="F228" i="1"/>
  <c r="F147" i="1"/>
  <c r="F109" i="1"/>
  <c r="F171" i="1"/>
  <c r="F189" i="1"/>
  <c r="F353" i="1"/>
  <c r="F2" i="1"/>
  <c r="F161" i="1"/>
  <c r="F401" i="1"/>
  <c r="F342" i="1"/>
  <c r="F12" i="1"/>
  <c r="F24" i="1"/>
  <c r="F141" i="1"/>
  <c r="F6" i="1"/>
  <c r="F362" i="1"/>
  <c r="F326" i="1"/>
  <c r="F78" i="1"/>
  <c r="F127" i="1"/>
  <c r="F124" i="1"/>
  <c r="F376" i="1"/>
  <c r="F129" i="1"/>
  <c r="F106" i="1"/>
  <c r="F286" i="1"/>
  <c r="F105" i="1"/>
  <c r="F356" i="1"/>
  <c r="F403" i="1"/>
  <c r="F144" i="1"/>
  <c r="F305" i="1"/>
  <c r="F41" i="1"/>
  <c r="D115" i="1"/>
  <c r="F348" i="1"/>
  <c r="F121" i="1"/>
  <c r="F339" i="1"/>
  <c r="F298" i="1"/>
  <c r="F251" i="1"/>
  <c r="F316" i="1"/>
  <c r="F288" i="1"/>
  <c r="F394" i="1"/>
  <c r="F247" i="1"/>
  <c r="F225" i="1"/>
  <c r="F282" i="1"/>
  <c r="F259" i="1"/>
  <c r="F323" i="1"/>
  <c r="F8" i="1"/>
  <c r="F100" i="1"/>
  <c r="F57" i="1"/>
  <c r="F335" i="1"/>
  <c r="F345" i="1"/>
  <c r="F88" i="1"/>
  <c r="F166" i="1"/>
  <c r="F377" i="1"/>
  <c r="F257" i="1"/>
  <c r="F119" i="1"/>
  <c r="F207" i="1"/>
  <c r="F187" i="1"/>
  <c r="F178" i="1"/>
  <c r="F136" i="1"/>
  <c r="F198" i="1"/>
  <c r="F387" i="1"/>
  <c r="F162" i="1"/>
  <c r="F81" i="1"/>
  <c r="E411" i="1"/>
  <c r="F381" i="1"/>
  <c r="F325" i="1"/>
  <c r="F151" i="1"/>
  <c r="F319" i="1"/>
  <c r="F300" i="1"/>
  <c r="F372" i="1"/>
  <c r="F219" i="1"/>
  <c r="F17" i="1"/>
  <c r="F351" i="1"/>
  <c r="F11" i="1"/>
  <c r="F19" i="1"/>
  <c r="F35" i="1"/>
  <c r="F85" i="1"/>
  <c r="F16" i="1"/>
  <c r="F126" i="1"/>
  <c r="F375" i="1"/>
  <c r="F270" i="1"/>
  <c r="F118" i="1"/>
  <c r="F74" i="1"/>
  <c r="F191" i="1"/>
  <c r="F291" i="1"/>
  <c r="F30" i="1"/>
  <c r="F239" i="1"/>
  <c r="F329" i="1"/>
  <c r="F252" i="1"/>
  <c r="F231" i="1"/>
  <c r="D349" i="1" l="1"/>
  <c r="F349" i="1" s="1"/>
  <c r="F115" i="1"/>
  <c r="D32" i="1"/>
  <c r="F32" i="1" s="1"/>
  <c r="F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<sst xmlns="http://schemas.openxmlformats.org/spreadsheetml/2006/main" count="417" uniqueCount="280">
  <si>
    <t>בשתי שאלות אני נתקל ללא הרף. הראשונה: האם אינך סומך על יצחק רבין, רמטכ"ל ששת הימים? אני מצטער לומר לכם, חברי הכנסת, הכרתי את רבין איש הצבא והערכתי אותו מאוד. אך אין זה אותו אדם. לצערי - ואני אומר "לצערי" במלוא הכנות; לא היה לי מעולם ריב כלשהו עם יצחק רבין, במשך יותר מ-40 שנה - לצערי, לא נשאר מאומה מכל עקרונות הביטחון הציוניים שלו. בשישה ימים שחרר את חבלי המולדת, ביוני 1967. ובשישה ימים, בספטמבר 1993, קרס והתמוטט וחתם על הסכם הכניעה לערפאת בבית הלבן, הסכם גרוע אפילו למי שרוצה פשרה. לא מדובר כאן בעזה ויריחו תחילה, אלא הכול ומייד, לפי לוח זמנים שעליו התחייב, לרבות משא-ומתן על ירושלים ומתן זכות השיבה. והשאלה השנייה: למה לא לנסות? הרי אנחנו רק מנסים. והיה והניסיון לא יצליח, נחזיר את המצב לקדמותו. מה, אתה מזלזל בצה"ל? מוסיפים ושואלים. אדוני היושב-ראש, אני מכיר את צה"ל טוב יותר מרוב היושבים כאן, מימין ומשמאל. השתתפתי בכל מערכות ישראל, ואני רוצה לומר לכם שצה"ל איננו כול יכול. לדוגמה, בימים אלה - 20 שנה למלחמת יום הכיפורים, שרק במחיר כבד ביותר הסתיימה כפי שהסתיימה. וזאת לזכור, היא לא התרחשה במרכז הארץ. אני מזהיר כאן: לא ניתן יהיה להחזיר את המצב לקדמותו, כי לא סיכמתם מראש אפשרות כזאת. יש לזכור, ארצות-הברית עומדת מאחורי ההסכם. הסכמתם לגורמים בין-לאומיים שיעמדו כחיץ בינינו לבין ארגוני הטרור. וכי נפגיז קנדים ואמריקנים ואיטלקים, או נירה בנורבגים, בהולנדים, בבריטים? לא נעשה זאת, ובצדק. מה שעושים הפעם הוא בלתי הפיך, וצריך לדעת זאת. לצערי, עשיתם את הדבר הרציני ביותר בחיינו, בדרך הכי פחות יסודית. גם עכשיו אתם יכולים עוד למנוע הרבה מן הסכנות, אם תעשו את הדברים הבאים: הורידו את דגלי אש"ף מעל חומות העיר העתיקה בירושלים והניפו את הדגל הכחול-לבן. סגרו מייד את מטה אש"ף בירושלים, ב"אוריינט האוס", לפני שהבניין יהפוך לבית הממשלה הזמנית-קבועה של אש"ף, ואל תאפשרו פתיחת משרד כלשהו של האוטונומיה, אחרת תהפוך ירושלים לבירת המדינה הפלשתינית. ישבו יהודים בכל מקום בירושלים. אני מזהיר: כל חלק מירושלים שבו לא יחיו יהודים, לא יהיה בידינו. אל תחזירו פליטי 1967 ומלחמת העצמאות. צה"ל וכוחות הביטחון של ישראל הם שיהיו אחראים לביטחון חוץ ולביטחון פנים, פרט לענייני חוק וסדר שבין ערבים לבין עצמם, וייהנו מחופש תנועה מלא. לא יורשו אנשי אש"ף מזוינים או בלתי מזוינים להיכנס לכל חלק של ארץ-ישראל ממערב לנהר הירדן. אסור שייכנס כוח בין-לאומי. כדי למנוע פגיעות במתיישבים יהודים ולמנוע מלחמה בין יהודים לבין ערבים צריך לקבוע עכשיו שהאוטונומיה לא תחול על האזורים המיושבים ביהודים, צירי התנועה המחברים את הים התיכון עם נהר הירדן וים-המלח, ובין הים התיכון לנגב המערבי ורצועת-עזה. כבישים אלה משמשים את רוב האוכלוסייה היהודית המתגוררת ביש"ע. כמו-כן לא תחול האוטונומיה על אזורי ביטחון נוספים. יהיה רצף טריטוריאלי יהודי. האוטונומיה לפלשתינים, שהיא תוכנית גרועה בפני עצמה, אבל זה מה שחתמתם, תהיה אחת, אך ללא רצף טריטוריאלי, והיא תכלול את מרבית האוכלוסייה הערבית. יהיה חופש תנועה אזרחי לכול, פרט למשטרה הפלשתינית שתוכל לנוע רק בתחומי נפות האוטונומיה הערביות, ובכך יימנע החיכוך העיקרי בין המתיישבים היהודים לבין המשטרה הפלשתינית. אני מתריע, שאם לא נעשה כך תהיה מלחמה ממש בין המתיישבים היהודים לבין המשטרה הפלשתינית. יש לחזק את היישובים היהודיים ביש"ע ולהפסיק את האפליה והקיפוח על-ידי הממשלה כלפי יהודים שחיים שם. ממשלת ישראל, שמגייסת היום כספים ברחבי העולם לאוטונומיה של אש"ף, מפלה היום לרעה אזרחים יהודים החיים באותם שטחים. אני פונה מכאן לאזרחי ישראל תושבי ירושלים ושפלת החוף: דעו לכם וזכרו, לא אתם מגינים על מתיישבי ההר, הם המגינים עליכם. הם, המתיישבים בהר אפרים, ביצהר, בתפוח, במגדלים, באריאל, באלון-מורה, בקדומים ובמקומות אחרים, בבית-חג"י, בכרמל, במעון, בבית-יתיר, בסוסיא ובשמעה שבהר חברון, בנווה-צוף, בנחליאל ובעטרת, בטלמון ובדולב, במעלה ובנילי שבחבל בנימין. הם יגנו על עצמם, הם לא יזוזו ממקומותיהם, הם לא ייכנסו תחת שום שלטון פלשתיני, כאשר אתם, לצערי, תחגגו בריקודים עם מחבלי אש"ף, וחלקכם, לבושתי, עטופים בדגלי המרצחים. אני מדבר אליכם כיהודי אל יהודים, איך יכול להיות שביום אחד, בשבוע אחד, מוחלים על הכול? לעתים עומדים במצבים שבהם אין ברירה, לעתים עומדים במצבים כאלה, אבל מה הם פרצי השמחה האלה, הריקודים האלה? איך יכול עם לנהוג כך? אני יהודי, ואני חושב שהיהודים כפרטים הם אולי המוכשרים ביותר שיש. הם כשרוניים, חכמים, הם תרמו תרומה לעולם בערכי מוסר ובחוכמה.</t>
  </si>
  <si>
    <t>אדוני היושב-ראש, כנסת נכבדה, ראשית, ברצוני לשלוח בשמי, בשם חברי, ובוודאי אקבל את הסכמתכם, בשם הכנסת כולה, את ברכותינו לאנשי נווה-אטי"ב הצועדים ממרום הגולן בואכה ירושלים כשבלבם, כמו בלבותינו שלנו, חרדה עמוקה לגורל הגולן ולגורלה של ישראל כולה. כמו-כן נשלח מכאן ברכה לגדעון לבנה, ראש היישוב בני-יהודה, השובת רעב זה ימים מספר מול משרד ראש הממשלה, ולאנשי רמת-הגולן ואוהבי ארץ-ישראל המפגינים היום בהמוניהם מול הכנסת. בשבועות האחרונים, מאז נתגלתה ההונאה הגדולה בעניין רמת-הגולן, כולנו נתונים לגלים של הרדמה לאומית, טשטוש האמת וניסיון להחליש את כוח ההתנגדות של מרבית אוכלוסיית ישראל לוויתור של הממשלה על רמת-הגולן ללא צורך, תוך סיכון ביטחונה של ישראל. מבוקר ועד לילה חוזרים ומסבירים לנו: אפשר לסמוך על אסד, הוא עומד בהתחייבויותיו; עד שיש בינינו שכבר הפכוהו לנכס למדינת ישראל. וכשיש לנו נכס כזה, אפשר לוותר על נכסים אסטרטגיים אמיתיים חיוניים תמורת הבטחה לקיים שלום עם ישראל. אני קובע כאן, שהסורים אינם מקיימים הסכמים, ומעולם לא קיימו הסכמים, אלא כשפחדו מאתנו או כשהיה נוח להם. במשך 19 שנה הם הפרו בצורה קבועה ושיטתית את ההסכמים. אתם שוכחים ומשכיחים מה היתה הסיבה לכיבוש רמת-הגולן במלחמת ששת-הימים. הסורים עשו אז כמיטב יכולתם להטות את מקורות הירדן כדי לייבש את ישראל. לא אתם התחלתם בייבוש, אל תתפארו בכך, הסורים קדמו לכם. במשך שנים הם הפגיזו וירו על יישובי הספר שלנו בגליל המזרחי, מנעו את כניסתנו לאל-חמה, שלפי ההסכמים היתה שטח מפורז ישראלי, אחרי פגיעות קשות - בנפש בחיילים ישראלים שהיו בסיור במקום. הם השתלטו על גבעת הבניאס הקריטית בחשיבותה, ועל-ידי זה התאפשר לסוריה לנסות ולהטות את מקורות הירדן. במשך שנים מנעו הסורים באש דיג יהודי בכינרת, ועוד ועוד, וכל זאת נגד ישראל בגבולות שלפני 1967. גם אחרי 1967 הם שמרו על הפסקת אש רק כשהיה נוח להם, והפרו אותה במלחמת יום-הכיפורים, כשסברו שנוצרו מחדש התנאים לחיסולה של ישראל. גם היום, מטעמי נוחות שלהם, בגלל קרבתנו לדמשק, הסורים שומרים אומנם על שקט ברמת-הגולן. אך מה קורה בלבנון? שם עומדים הסורים מאחורי פעילות ה"חיזב-אללה" ושאר ארגוני הטרור הרצחניים. שני שקרים גדולים מושמעים באופן שיטתי כדי להוליך שולל את הציבור היהודי: האחד - השקר בדבר קיום הסכמים על-ידי הסורים; והשני - הוא התקדים, כביכול, של קמפ-דייוויד. אין כל דמיון בין השניים. בסיני אזור מפורז מדברי של כ-200 קילומטר, אני לוקח ממוצע, ותעלת-סואץ כמכשול, דבר שיחייב מהלך של כמה ימים עד להצטברות כוח שריון מצרי בסיני, וייתן לנו שהות מספקת לטפל בסכנה הזאת - מול שעות בלבד שדרושות לסורים כדי לפתח מתקפה מאזור דמשק על אצבע-הגליל, אם נרד מרמת-הגולן. נכון, בסיני פינינו את המדבר וחתמנו על הסכם שלום עם מצרים. שם נטלנו סיכון, ואולי אפילו סיכון גדול, אבל שם נטלנו סיכון. כאן, זה הימור, הימור בגורלו של עם. בפגישתו לפני כשבועיים עם נציגי היישובים בגולן אמר מר רבין: הערבים גילו את נקודת התורפה של ישראל, היא העורף. המלחמה הבאה כבר לא תהיה כמו המלחמות הקודמות, והחזיתות האמיתיות יהיו תל-אביב וחיפה. לסורים יש כמות גדולה של טילים, אפילו קונבנציונליים, אשר יגרמו לנזק אדיר. לא נוכל למנוע את שמנענו בעבר מצד עירק כאשר הפצצנו שם כור אחד. לכן, חייבים עכשיו לעשות שלום. אמירה דומה נשמעה מפיו של מר פרס בתדרכו את ראשי המשלחות אתמול בניו-יורק. שתי האמירות אינן מעשה חוכמה. אמירות כאלה קוראות ממש לאיומים חוזרים מדי פעם, שלא יהיה אפשר לחיות עמם. זו ממש כניעה. אדוני היושב-ראש, השאלה המתבקשת היא אחרת: מה תבע ראש הממשלה מהסורים בתמורה להחלשת ישראל הנובעת מהסרת האיום הישיר על דמשק? האם הוא תבע מהם להשמיד את טיליהם ואת מאגרי הנשק הכימי שלהם, או לפחות לצמצמם למספר סמלי? אחרת, מה הקשר בין השלום שלכם לבין הסכנות שאתם מדברים עליהן? לא דרשתם זאת. אני מתנגד לכל נסיגה ברמת-הגולן. אבל אתם, ששיניתם טעמכם ואתם ששים לנסיגה - אפילו לא תבעתם. יש מי שיטענו, ששטח ועומק רלבנטיים רק לגבי נשק קונבנציונלי - טענה שאני מוכן להפריכה כאן, במקום, תוך ניתוח כל אחת מהחזיתות של ישראל. שלא לדבר על עמדת ארצות-הברית, שטענה כי 500 ק"מ באירופה הם עומק שאין בו די; ופה מדובר ב-25-20 ק"מ. נניח לרגע שהסכנה העיקרית היא מנשק קונבנציונלי. מול אובדן האופציה הצבאית של ישראל ואובדן היכולת להגן על הגליל, האם תבעתם מהסורים לוותר על יכולתם לתקוף, או צמצום דרסטי של כוחותיהם? הרי לסורים כ-6,000 טנקים, כ-3,000 קני-תותח מסוגים שונים, כ-600 מטוסי קרב, כ-110 מסוקי תקיפה. אדוני היושב-ראש, הממשלה בראשותו של רבין לא תבעה זאת. האם תבעתם זאת, או שמא הסתפקתם בהבטחות ובשאלות על מהות השלום? נוצר מצב חמור, ישראל נתבעת על-ידי הסורים לוותר בפועל על שטחים חיוניים להגנתה. הסורים נתבעים על-ידי ישראל להבטיח שיקיימו את השלום. הרי אין כאן כל סימטריה. מדוע לא תלמדו מארצות-הברית גם את הדברים החיוביים? בשנת 1990 אמר מזכיר ההגנה דיק צ'ייני: אנחנו איננו יכולים להסתמך על כוונות הרוסים. כוונות יכולות להשתנות בן לילה. יש להסתמך רק על יכולות של כל אויב פוטנציאלי. אתם יכולים לוותר על יכולת ההגנה של ישראל תמורת הבטחה, תמורת מלה, תמורת נייר. האם אתם מוכנים להסביר כאן, כיצד תיתנו תשובה על האיום הסורי שקיים גם מלבנון, מאז הסכימה ישראל בינואר 1976 לכיבוש הסורי בלבנון? גם אז עשתה זאת ממשלה בראשותו של מר רבין, בלא דרישה להדדיות כל שהיא; למשל: אתם בלבנון - אנחנו ברמת-הגולן. כיום הסכנה פחותה, כי אנחנו נמצאים ברמת-הגולן. הסבירו איך תיתנו תשובה להגנת מערב-הגליל, חיפה, להגנה על מקורות המים; איך תגנו על יישובי עמק-החולה. תסבירו מהי תשובתכם על אלפי הטנקים הסוריים. הרי במלחמת יום-הכיפורים הסורים כמעט הגיעו עד לנהר-הירדן, ובקושי הדפנו אותם. ואז החזקנו ברמת-הגולן. מהי תשובתכם בעניין ה"סקאדים" והנשק הכימי? על מה אתם מדברים, על הבטחות מילוליות, על הסבר איך רואה אסד, בעל-בריתכם החדש, איך הוא רואה את השלום? תנו תשובות אמיתיות על בעיות אלו.</t>
  </si>
  <si>
    <t>אבל בנגב, ארץ חלומותיו של דוד בן-גוריון, מדוע הפסקתם את תנופת הבניין שאנחנו התחלנו בה? מדוע? רציתם לעקור את ההתיישבות ביהודה, בשומרון, בעזה ובעיר העתיקה בירושלים. שם לא תצליחו. שם חיים אנשים אמיתיים, גיבורים אמיתיים, בעלי אידיאולוגיה ציונית אמיתית, כמו שהיו הורינו. אנשי ההתיישבות, מתיישבי יהודה, שומרון ועזה ורמת-הגולן, הם ממשיכי דרך הורינו. לא אתם, בכם לא נותר מאומה מהדברים האלה.</t>
  </si>
  <si>
    <t>דרך אגב, חבל, לו היה לי יותר זמן היו גרים יותר יהודים במזרח-ירושלים. מה שקובע זה מה שנעשה שם. כל משפחה יהודית בירושלים, זה מה שקובע.</t>
  </si>
  <si>
    <t>אדוני היושב-ראש, כנסת נכבדה, בטרם בנתה ממשלת המערך והשמאל, בראשותו של מר רבין, אפילו בית אחד, בטרם סללה אפילו מטר אחד של כביש, לפני שקיימה אפילו דיון רציני אחד, היא מיהרה לגזור גזירות, להוציא תקנות, שבאו להקפיא ולהפסיק את הבנייה וההתיישבות של היהודים ביהודה, בשומרון, בחבל-עזה, בנגב - כן, בנגב - בוואדי-עארה, והיום התבשרנו מה שלא ידענו עד היום, שגם בגליל. עד היום חשבנו שבגליל יבנו; גם בגליל, וטרם ראינו את החלטתכם להמשיך ולבנות ברמת-הגולן. על התקנות האלה ניתן לומר את הדברים הבאים מייד בהתחלה: "מחוץ לכל שאלה על תוקף משפטי, צדק ואיתנות כלכלית של התקנות, אנחנו קובעים כי שעה זו בייחוד היא הבלתי-מוצלחת ביותר בשביל התקנות. הארץ רק עכשיו מתחילה להתנער מתוצאות החורבן של ארבע שנות המהומות. התקנת משטר זה בתנאים אלה עשויה לעכב את השיבה למצב הנורמלי, את הקמת יחסי השלום בין היהודים והערבים. המדיניות החדשה הנקבעת בתקנות מתנקשת בלבו של היהודי בשוללה מן היהודים את הזכות להתיישב על הקרקע מחוץ לתחום מושב צר". הדברים הללו נשמעים כאילו נכתבו היום נוכח גזירות ממשלת המערך והשמאל, שהוטלו על הבנייה לא רק ביהודה, בשומרון, בחבל-עזה, אלא גם בדרום ובנגב ובגליל. אבל, לאמיתו של דבר, הם נכתבו על-ידי לא אחר מאשר דוד בן-גוריון, כפי שפורסמו בעיתון "הארץ" מיום ה', 29 בפברואר 1940. מעניין, דרך אגב, לראות את עיתון "הארץ" מאותו תאריך, שהיה אז עיתון ציוני, אז.</t>
  </si>
  <si>
    <t>מעניין לראות את המסגרת השחורה ומעניין לראות את מה שהוא אומר: "כי את כל הארץ אשר אתה ראה, לך אתננה ולזרעך עד עולם". אמרתי: הדברים נכתבו על-ידי לא אחר מאשר דוד בן-גוריון. הוא כתב את דבריו בשם הנהלת הסוכנות היהודית אל הנציב העליון הבריטי במחאה על הגזירה של הממשלה הבריטית, גזירת "הספר הלבן", שצמצמה את זכות היהודים לקנות קרקעות בארץ-ישראל. ואפשר להוסיף את דברי בן-גוריון מיום 28 בפברואר 1940, יום קודם, כשאמר: "התקנות שוללות מן היהודים את השוויון בפני החוק ומנהיגות אפליה גזענית. הן כולאות את היהודים בתוך 'תחום מושב', דומה לזה שהתקיים ברוסיה הצארית". והיה עוד חלק, שאני פשוט לא רוצה להוסיף אותו, כי יש להניח שהוא לא היה אומר אותו לגבי ממשלה יהודית, אבל מי שירצה ימצא אותו בדברים. גם אני לא הייתי אומר אותו היום, כי מדובר בממשלה יהודית. מה שחמור הוא, שלא הייתי צריך לשנות אפילו מלה אחת מדבריו של דוד בן-גוריון. כל מה שהוא אמר אז על גזירות הממשלה הבריטית, כל מלות הגינוי והביקורת שלו אז - פרט לנושא אחד, שהוא לא היה אומר אותו ואני לא אומר אותו, שהוא השווה את זה למשטר הנאצי, אבל בן-גוריון לא היה אומר את זה לממשלה יהודית - נכונים לחלוטין גם לגבי גזירות ממשלת רבין, שהן חמורות מגזירות "הספר הלבן". אז, תחת השלטון הזר, לא היתה מגבלה על התפתחות ובנייה ביישובים קיימים. אני חוזר ואומר: חמור מ"הספר הלבן". מעניין מאוד להסתכל, הנה מפת "הספר הלבן", אלה הם האזורים שבהם מותר לקנות קרקעות, אלה הם האזורים הלבנים שאתם רואים כאן. לא יהודה ושומרון, לא הדרום והנגב, ומה ששמענו היום, גם לא בגליל. הנה המפה, זה מה שזה שמזכיר. זה מה שהממשלה שלכם הביאה, זה בדיוק. זו המפה. בממשלה זו יש המתיימרים להיות ממשיכי דרכו של בן-גוריון בהתיישבות ובביטחון. אין עיוות גדול מזה. אין שום דמיון בינם לבינו, לא בנושא ההתיישבות היהודית ולא במימוש זכות ההגנה העצמית של היהודים בארצם. גזירות אלה של ממשלת רבין לא רק שלא יביאו את השלום, אלא יובילו לטרור פלשתיני, ובסופו של דבר למלחמה כל-ערבית נגד ישראל. כדאי לזכור זאת, יש פה בינינו כאלה שכבר נשאו את עול מלחמת העצמאות על כתפיהם. זה דומה בדיוק למה שהיה אז, כשהגזירות הבריטיות הביאו למהומות הדמים - בעצם זו כבר היתה מלחמה נוראה - ב-1948-1947, שלבסוף הובילו לפלישת צבאות ערב למדינת ישראל מייד כשנולדה. כי אין הערבים רואים במירוץ הוויתורים של רבין וחבריו אלא דבר אחד בלבד: חולשה יהודית, פחד יהודי, כל אותם גורמים המזמינים בסופו של דבר, בסופו של תהליך הקרוי "עשיית השלום", את התוקפנות והמלחמה הערבית. אמרתי, אין כל דמיון בין בן-גוריון לבינם. אבל אני מוכרח להודות, כמי שנולד בהתיישבות ובא מן הצד הזה של המפה הפוליטית - אין כל דמיון בינם לבין מה שהיו בעבר; אין שום דמיון. למי אתם דומים? אתם דומים להורים שלי? להם אתם דומים? למי אתם דומים בכלל? מהיכן נוכל להגן על שפלת החוף, שבה, לאורך רצועה צרה שרוחבה בין 9 ל-25 קילומטרים, ואורכה פחות מ-120 קילומטרים, חיים שני-שלישים מתושביה היהודים של ישראל; מדינה שברדיוס של 30 קילומטר מתל-אביב חיה מחצית מאוכלוסייתה היהודית של ישראל - מהיכן נגן על אוכלוסייה זו? על כך ענה שמעון פרס ביוני 1976, כשר הביטחון - אני יודע שהדברים האלה כבר צוטטו; ראשית זה מראה על תיאום חזק בתוך האופוזיציה, ושנית - זה גם מעיד על האנשים. אמר שר הביטחון דאז - ואני רוצה לומר לכם, הוא לא היה שר ביטחון גרוע: "יש לשמור, שבישראל יהיה לא רק אורך אלא גם רוחב. אל לנו להתפתות לכל מיני יועצים ועיתונים לחזור לארץ שרוחב מותניה 14 קילומטרים. הכול אומרים, שצריך להגן על רמת-הגולן, ששם יש הרים גבוהים. גם בשומרון יש פסגות גבוהות ולמרגלות השומרון שוכנת רוב האוכלוסייה של ישראל". ומוסיף אותו שר ביטחון, שמעון פרס: "ואפילו אדם איננו אוהב את תל-אביב או חדרה, אין זו סיבה להפקיר אותן". ולא הוא בלבד, הרמטכ"ל בזמנו, מרדכי גור, אומר בריאיון ל"ניוזוויק", ב-1 במאי 1978: "כחייל", כך הוא אומר, "אין לי כל ספק, שכדי להגן על ישראל אנחנו חייבים להישאר על רכס ההרים של הגדה המערבית לכל האורך מחברון ועד שכם, כמו גם בבקעת-הירדן". איך הופכים לפתע את היישובים בית-חגי, אדם - אותו יישוב שחבר הכנסת מצא זעק לגביו, למה הוא זעק לגבי אדם? מי אתם שתבואו לדבר על סדר עדיפויות חדש? מי גר באדם? הנידחים מהשכונות הדלות של ירושלים. על מי הרמתם את היד, אתם? על איזה סדר עדיפויות אתם מדברים? על מי? על הדלים בבני ירושלים. לכן הוא נזעק, כאיש ירושלים - כוכב-יעקב, פסגות, עופרה, בית-אל, עטרת, טלמון, שילה, עלי, מעלה-לבונה, רחלים, תפוח, יצהר, ברכה, אלון-מורה ואחרים, הנמצאים על רכס ההרים מחברון בואכה שכם, לנעדרי חשיבות ביטחונית? איך הפכו לפוליטיים? האינכם חושבים שזה משהו מעבר לדברי הבל? תהיו רציניים. אנא, השתחררו מכזבי תעמולת הבחירות. הגיע הזמן לעבוד, ליצור, לבנות, ולא להתרכז רק בניסיון להרוס. ממילא לא תצליחו. לא ניתן לכם.</t>
  </si>
  <si>
    <t>אין כל כוח ואין גורם שיבטל את אחיזתנו הביטחונית, את יישובינו ואת נוכחותינו בחבלי ארץ אלה, ואנו נמשיך במאמצינו ביתר שאת לבסס את התשתית הביטחונית וההתיישבותית, המתנה את הגנת עצם קיומנו ואת זכותנו לנוע ולחיות בחופש ובביטחון בחברון, בשכם, ברמאללה ובכל אתר ביהודה, בשומרון ובחבל-עזה, אמר עזר ויצמן בפברואר 1980, אחרי קמפ-דייוויד. אני מקווה שתסכימו אתו, ותצטרפו אל ברכות ההחלמה שאני רוצה לשלוח מפה לחברנו עזר ויצמן. לכן, קפצתם מהר מדי. אני פשוט ציטטתי דברים שאמר עזר ויצמן, חברכם. זה מה שאמרתי, לא משהו אחר.</t>
  </si>
  <si>
    <t>ויש "מומחים" ו"חכמים", שאומרים: ממתי התיישבות היא מגן? הרי על התיישבות שומרים חיילים. שאלה זו יש להפנות אליהם עצמם. ומה עם היישובים לאורך הירדן - ואני מדגיש, שאותם צריך לחזק? האם הם יעצרו את האויב? וממתי גוש-עציון, שאני בעד בנייתו בכל התנופה, הוא מגן לירושלים? רגע אחד, מדרום הוא מגן לירושלים? איך הוא הופך מגן לירושלים, הרי האויב נמצא אצלנו בחזית המזרחית מעבר לירדן - ירדן, עירק, סוריה, ערב-הסעודית? איך הופך פתאום גוש-עציון למגן ירושלים? מה אתם מתכננים שם בחלק הדרומי הזה, כדי שיצטרכו משם להגן על ירושלים?</t>
  </si>
  <si>
    <t>כאיש התיישבות אני אומר, שהנוכחות היהודית מסייעת להגנה על חבלי ארץ אלה בשתי דרכים: ראשית, בנטילת משימות ביטחוניות. כך היה מתחילת הציונות, עוד לפני הציונות הפורמלית. שנית, ביצירת מוטיבציה לאומית להגן על אזורים אלה. ילד יהודי, וכדאי שתקשיבו, שמשחק בין הסלעים בשומרון, כמו בבקעת-הירדן, כמו ברמת-הגולן, וכמו ליד גבול הלבנון, והיהודים החיים בחבל-קטיף, בכפר-דרום, בנצרים ובאלי-סיני - זה הביטחון. הילד היהודי שמסתובב שם - הוא הביטחון, זה הביטחון. כי זה מה שיוצר את המוטיבציה של התושבים להגן על עצמם, וזה מה שיוצר את המוטיבציה הלאומית להגן על חלקי אוכלוסייה יהודים שחיים שם, וזאת חרף ההסתה והניסיון להפריד בין דם לדם. הכיצד, אני שואל, דם תושבי מעלה-אפרים הביטחונית/הפוליטית הופך אדום יותר מדם תושבי תפוח, יצהר ועלי, הפוליטיים כביכול? וכיצד הופך כביש פוליטי? איך כביש הופך פוליטי? מה הופך את צומת כביש ירושלים-חברון-גוש-עציון לביטחוני, ואת צומת-תפוח, שבכל הסדר מדיני שלא יהיה יהיה תמיד הצומת האסטרטגי החשוב ביותר בארץ-ישראל המערבית, לפוליטי? מנין ההבל הזה? מנין רעות-הרוח הזאת? מאיפה המצאתם את זה? הפסיקו את דברי ההבל, הפסיקו להטעות את העם הזה, כמו בנושא הכבישים, כאילו נסללו כבישים רק ביהודה ובשומרון. על מה אתם מדברים? אנחנו סללנו והרחבנו את הכביש מנהרייה למעלות.</t>
  </si>
  <si>
    <t>רבותי, כביש דו-מסלולי הושלם לבאר-שבע, והתחלתי בסלילה של כביש שני. אני מניח שתעצרו אותו, כי הרי בדרום עצרתם הכול, כי בדרום זה הרי בתחום המפה שהראיתי לכם קודם. והמחלפים באזור תל-אביב רבתי - במשך שנתיים-וחצי הוצאנו חצי מיליארד ש"ח. ביהודה ובשומרון, במשך שנתיים, ויחד עם זה ברמת-הגולן, לרבות בכבישים ביטחוניים ובחבל-עזה, הוצאנו 57 מיליון ש"ח - %6.3. המחלף הזה של הכפר-הירוק, הרי בגללכם הוא נעצר. קמתי יום אחד ואמרתי לבצע אותו, אף שההוצאה של 7 מיליוני ש"ח היא מיותרת, ואתם אולי עוד תרוצו להתלונן אצל המבקרת, אולי גם למשטרה, במה שנקרא ועדת המעקב שלכם. מי עשה את הדברים האלה? על מה אתם מדברים בכלל? אילו עדיפויות?</t>
  </si>
  <si>
    <t>אל תשכחו שהפתעת מלחמת יום-הכיפורים פרצה בממשלת מערך ולא בממשלת ליכוד. גם אז הם היו, הם - אתם, עסוקים בנושאים אחרים, שוליים. מה שמתרחש עכשיו זו מהלומה אנושה לשלטון החוק, ובמיוחד לתקינות הממשל בישראל. הדמוקרטיה מרשה ומאפשרת חילופי השלטון אך ורק על יסודות רציפות הממשל והאחריות הממשלתית. כאשר התחלף השלטון ב-1977 קוימו כל החלטות הממשלות הקודמות, גם אם לא נשאו חן בעינינו. אפשר לשנות מדיניות, אבל ביטול בוטה של החלטות חוקיות מפורשות, אופרטיביות, של ממשלה קודמת - זה דבר הרסני לממשל דמוקרטי. בתוכנית "מוקד" אמר מר רבין: "ישראל היא מדינת חוק ומכבדת הסכמים בין-לאומיים". כלומר, הסכמים עם ערבים - כן, אבל הסכמים וחוזים שהממשלה הקודמת חתמה עם יהודים ניתן כנראה לבטל בהינף יד. אני חוזר וקורא לכם: עצרו, אל תניפו את היד ההורסת מפעל בנייה ציוני. לא עשתה זאת שום ממשלה יהודית עד היום, ושום הנהגה ציונית ב-100 השנים האחרונות. כל זמן שלא תעצרו, אינכם ראויים לאמון העם.</t>
  </si>
  <si>
    <t>המכתב נשלח בתגובה על מהלכם של שניים מחברי הנהלת המפעל - נובומייסקי לא היה ביניהם, אני מדגיש - שהגיעו להסכם עם ראש ממשלת ירדן, תופיק עבד-אל-הודא, ועם גלאב פחה, מפקד הלגיון הערבי, שכדי להגן על המפעל הם מוסרים אותו כולו, בצפון ים-המלח ובדרומו, לפיקוח הצבא הירדני, וכן יפרקו את הנשק של העובדים הישראלים. כתב בן-גוריון: "- - - אין רשות וסמכות לשום איש למסור חלק משטח מדינתנו למישהו, ואילו אפילו חבר הממשלה היה עושה זאת, היינו מבטלים את עשייתו - - -</t>
  </si>
  <si>
    <t>בן-גוריון הסביר: "מבין אני את דאגתך לרכוש הרב של החברה, ואני מניח שהרכוש לא יינזק יתר על המידה. אבל" - תקשיבו היטב, זה חשוב לכם, אלה המתיימרים להיות תלמידיו של בן-גוריון - "השלמות הטריטוריאלית של מולדתנו קודמת לכול - - -". כל זה קרה בימים הקשים ביותר של מלחמת העצמאות, ובכל זאת מצא בן-גוריון זמן, ב-7 ביוני 1948 - אלה הימים הכי נוראים שהיו - לפגוש את נובומייסקי; עד כדי כך הוא ראה חשיבות לעניין. בעקבות הפגישה רשם ביומנו: "היה צריך להעמיד את השניים למשפט צבאי". אין דברים יפים ועקרוניים יותר מהדברים שאמר בן-גוריון באותה עת קשה, המתאימים להתנהגות הממשלה הנוכחית, המאיימת לסגת ולעקור את ההתיישבות ברמת-הגולן, ולחסל בהדרגה, תוך לחץ לקראת נסיגה, את ההתיישבות בשומרון, ביהודה ובחבל-עזה. לזה אין לכם מנדט. לשלום יש לכם מנדט, לנסיגה - אין לכם מנדט. תודה.</t>
  </si>
  <si>
    <t>גברתי היושבת-ראש, כנסת נכבדה, יום מתאים מצאה הכנסת לדון בהסכם עם פושע המלחמה ערפאת, בעל בריתו ותקוותו הגדולה של השמאל הישראלי, יום שיש בו הרבה כאב ופיצול העם לשניים, יום שבו הכירה ממשלה בישראל בארגון הטרור אש"ף. מרצחי ה"חמאס" מן הצפון נעים עכשיו דרומה כדי להיפגש בקרוב עם מרצחי פתח-ערפאת שיגיעו ממערב וממזרח. בקרוב יישלח גם המכתב מראש ממשלת ישראל, שיישא את הכתובת: MR. ARAFAT DEAR - מר ערפאת היקר. זה יכול היה להיות יום אחר, יום של הסכמה לאומית רחבה, אלמלא התמוטטה הממשלה כבניין קלפים. זה היה תלוי בממשלה ובעומד בראשה. היום צריכה היתה הממשלה, וזאת ההודעה שהיתה צריכה למסור בכנסת - החלטה להעמיד לדין, כפושע מלחמה, את ערפאת, האחראי אחריות ישירה לרצח של אלפי יהודים וערבים חפים מפשע, בשיטות האכזריות ביותר. היום צריכה היתה הממשלה להודיע, לו היתה לנו ממשלה רצינית ואחראית, על כך שהיא מצאה דרך להסדר עם הפלשתינים תוך הסכמה לאומית רחבה, שעדיין ניתן להשיגה. כיצד ניתן להגיע להסכמה כזאת, ראשית כול להסכמה בין יהודים, שהיא הכרחית להצלחת התהליך? א. כדי לשמור על אחדותה של ירושלים כבירת העם היהודי ומדינת ישראל - ערביי מזרח-ירושלים לא יוכלו לבחור ולהיבחר. האם ראיתם את הצחוק השדי המרצד בעיניו של ערפאת, שמסביר שההחלטה הזאת הופכת את ירושלים לחלק מן המדינה הפלשתינית? ב. לא יוחזרו לארץ-ישראל המערבית לא מאות אלפים, לא עשרות אלפים ולא אלפים של פליטים פלשתינים. פתרון בעיית הפליטים חייב להיעשות במקומות מגוריהם - בלבנון, בסוריה, בירדן, בארצות המפרץ הפרסי - וזה חייב להיות חלק מן ההסכם. כניסתם רק תגביר את המתיחות והאיבה, כשיחזרו שוב למחנות פליטים דלים ונידחים ויראו מנגד את בתיהם לשעבר, את קברות אבותיהם ואת שדותיהם. ג. לא יורשו אנשי אש"ף, מזוינים או בלתי מזוינים, להיכנס לגבולות ארץ-ישראל המערבית. כניסתם רק תגביר את הטרור. התולים תקוותם שהם יחסלו את ארגוני הטרור האחרים - טועים ומטעים. גם אם יהיה שם מרחץ דמים נורא, התוצאה הסופית תהיה הגברת השנאה והטרור נגד ישראל. ערבים לא יילחמו נגד ערבים כדי להגן על יהודים. דרך אגב, אני פונה לאנשי השמאל, האם תעמידו אלפים בהפגנה נגד ראש הממשלה ושר הביטחון שלו, עם השלטים "רוצח", כשכאן מודיעים לכם מראש שזה מה שמצפים שיעשה פתח-ערפאת, בלי בג"צים, בלי "יש גבול", בלי "אמהות נגד שתיקה", בלי "נשים בשחור"? האם תעמידו הפגנה של אלפי אנשים בזמן שייערך מרחץ הדמים הזה, כשצה"ל עומד מבחוץ ומראש יודע מה שעומד לקרות? ד. לא ייכנס כוח בין-לאומי, צבאי או אזרחי, לאחר פינוי צה"ל. היום יש לצה"ל ולשירותי הביטחון הצלחות. לאחר הזנחה שהיתה מתחילת האינתיפאדה שונו ההוראות לכוחות הביטחון. בעתיד, כשיהיו כוחות בין-לאומיים, לא רק שלא נוכל להמשיך ולפעול כפי שאנו פועלים היום, אלא נכבול את ידינו במאבק בטרור. מה נעשה אם תהיינה פעולות טרור משם? האם נפגיז קנדים, אמריקנים, איטלקים, או שמא נירה על נורבגים, על פינים, על הולנדים, על בריטים? ברור שלא נעשה את זה, ובצדק לא נוכל לעשות את זה. אני מדבר על נקודות, שלו הייתם הולכים עליהן אפשר היה להגיע להסכמה לאומית רחבה, וזה היה רק בידיכם, ולא עשיתם כי התמוטטתם. ה. לא יימסרו סמכויות חקיקה למינהל העצמי. ו. לא תימסר שליטה בקרקע ובמים למינהל העצמי. ז. ייקבעו, לפני החתימה, כל הסידורים, בצורה הברורה ביותר, לטיפול במחבלים בתוך שטחי המינהל העצמי, לפני ביצוע פשעיהם, ורדיפתם ומעצרם או חיסולם אחרי הביצוע. הכול חייב להיות מוסדר מראש. אני מדגיש, האחריות לביטחון החוץ והפנים - על ישראל. דרך אגב, כך אנחנו ראינו את זה. אני אומנם התנגדתי לאוטונומיה מתחילתה, אבל מה שהבאתם כאן לא דומה במאומה למה שאנחנו התכוונו. זאת האוטונומיה של מר בגין, זיכרונו לברכה?</t>
  </si>
  <si>
    <t>או האם זאת האוטונומיה של מר שמיר, שהרחיק לכת בוועידת-מדריד? האם זה מה שהם התכוונו שיקרה? אני רוצה לומר לכם משהו. אני לא תוקף פה איש. אני לא מדבר אליכם כאיש אופוזיציה. היו לי מספיק בעיות גם בממשלה שישבתי בה, בנושאים האלה. אני מדבר אליכם כאיש שעסק עשרות שנים בביטחון. עשיתם, לצערי, עבודה רשלנית וחובבנית. תקנו זאת, תקנו את זה. יש לכם אפשרות לתקן. עד כאן אמרתי מה צריך לתקן מייד בטיוטת ההסכם, כדי למנוע סכנות. השאלה איננה עזה ויריחו תחילה אלא התוכנית עצמה. תפסיקו עם העניין הזה ואל תאמרו "הליכוד התחיל", "הליכוד עשה". לא חשוב מה הליכוד עשה או לא עשה. גם הליכוד עשה טעויות, ויש דברים שלמדנו במשך השנים. חשוב מה אתם הולכים לעשות ומה צריך עוד לעשות כדי לנטרל את תוכנית האוטונומיה מחלק ניכר של סכנותיה. הפתרון האמיתי והנכון היה מלכתחילה להדגיש שיש מדינה פלשתינית. ירדן היא המדינה הפלשתינית. מה שנעשה עכשיו זה הקמת מדינה פלשתינית שנייה. כרגע, בשלב הזה איחרנו קצת. ומה עוד אפשר לעשות, נוסף על הנקודות שהזכרתי, כדי לנטרל את סכנות התוכנית שהבאתם? א. האוטונומיה תחול על השטח, פרט לאזורים המיושבים ביהודים. צירי התנועה המקשרים את הים התיכון עם נהר הירדן וים המלח ומשמשים את רוב היישובים היהודיים ושטחי ביטחון מסוימים נוספים, אלה לא ייכללו בתחום האוטונומיה. ב. יהיה רצף טריטוריאלי יהודי. ג. האוטונומיה, שאני ודאי אינני חסיד שלה, תהיה אחת, אך ללא רצף טריטוריאלי, והיא תכלול את מרבית האוכלוסייה הערבית. ד. יהיה חופש תנועה אזרחי לכול, פרט למשטרה הפלשתינית, שתוכל לנוע רק בתחומי נפות האוטונומיה הערביות, ובכך יימנע החיכוך העיקרי בין המתיישבים היהודים, שאותם יש לחזק, לבין המשטרה הפלשתינית. מה שאני מציע הינו הרע במיעוטו. אל תגידו: אם נתבדה - נחזיר את המצב לקדמותו. אל תשלו, אל תטעו, ואל תטעו בעצמכם. צה"ל איננו כול-יכול בנסיבות כאלה. זו לא מלחמה כוללת. זה משהו אחר. וכבר ראינו שצה"ל איננו כול-יכול במאבקים מסוג זה.</t>
  </si>
  <si>
    <t>היום הייתם צריכים לשבח את לבנון, כי הרי לבנון היא אחד הגורמים העיקריים, כפי שקראתי במאמרו של אלוף במילואים, שגם חתם בין היתר על הכרוז שפרסמתם היום, שטוען שמלחמת לבנון היא אולי הגורם שתרם יותר מכול לקידום התהליך. ואני יכול להראות עוד כמה דברים שתרמו לכך, שלא אתם עשיתם. הפסיקו לדבר על סכנה של מלחמת אחים, אף שעשיתם את מעשה רחבעם בן שלמה ופיצלתם את העם לשניים. יהודים לא יילחמו ביהודים, אלא אם השמאל ייזום זאת. רק השמאל יכול לעשות זאת. במחנה הלאומי לא יהיו אנשים שיילחמו ביהודים. אבל תוכניתכם תביא למלחמה בין יהודים לבין הערבים. אל תעלו בדעתכם שאתם תמסרו לפתח-ערפאת אזורים שיש בהם יישובים יהודיים, והם יהפכו לבני חסות. הם לא ייתנו דריסת רגל למחבלי ערפאת ולשוטריו באזוריהם. איש מהם לא יחיה כיהודי בן חסות; אל תביאו לכך. לא תהיה מלחמה בין יהודים ליהודים, אבל אתם תביאו למלחמה בין יהודים לערבים. בזמן האחרון מרבה חבורה של מרבי להג לדבר על דמוקרטיה ועל שלטון החוק. אחד מהם דיבר כאן היום, דווקא אליו אני מתייחס במיוחד. אנשים שהיו נוסעים לחוץ-לארץ בסתר, יושבים במשרדי אש"ף ומתדרכים את ארגון המרצחים איך ללחוץ על הממשלה הישראלית, לרבות הממשלה הזו, הם מטיפי השקר העיקריים בעניין זה. אם מישהו מפר את כללי הדמוקרטיה - זו הממשלה הנוכחית. עליכם ללמוד מבעל-בריתכם החדש, פושע המלחמה ערפאת.</t>
  </si>
  <si>
    <t>אתה פשוט טועה, היישובים היהודיים אינם בתוך ריכוזי אוכלוסייה ערביים.</t>
  </si>
  <si>
    <t>אני רוצה לומר לך שבחודש יולי 1971, כאשר אני הייתי אלוף פיקוד הדרום, ראש הממשלה, הגברת גולדה מאיר, לכל הדעות ראש ממשלה של מפלגת העבודה, שלחה משלחת שרים, קבוצת שרים, ועדת שרים, כדי לדון בנושא הרצועה; באחד הנושאים היה עניין ההתיישבות היהודית. עמדנו על הדיונה ששם נמצא היום קיבוץ נצרים, ושם הוצגה התוכנית. היית צריך לראות את עיניהם של אלון, זיכרונו לברכה, ושל - - - זיכרונם לברכה, עיניהם הבריקו כאשר היה מדובר בהתיישבות יהודית. כל התוכנית ברצועת-עזה, דרך אגב, כולה תוכנית של ממשלת מערך.</t>
  </si>
  <si>
    <t>הממשלה שמר רבין מציג היום בפנינו שונה במרכיביה, ביעדיה, ובעיקר בכיוונה המצטייר מכל ממשלה קודמת, ובוודאי מכל אלה שעד היום מר רבין עמד בראשן או השתתף בהן, והשינוי כולו לרעה, כולו מעורר חששות כבדים, כולו רק לשלילה. כיהודי לאומי, נאמנותי מסורה בראש ובראשונה לעם היהודי ולאינטרסים החיוניים שלו, ורק בכפוף לכך, ובשורה שנייה, למסגרת המפלגתית. לכן גם, בשם מפלגתי, אינני מהסס כלל לומר למר רבין מעל במה זו, כי אם יפריך את החששות החמורים שממשלתו מולידה כמעט בלב כל יהודי, ואם יוכיח כי גם בהרכב זה הוא מקדם ומשרת את ענייניו של העם היהודי ומבצר את יהודיותה של מדינת ישראל - הוא יגלה כי הליכוד איננו אופוזיציה מופקרת, כפי שהיתה מפלגתו ב-15 השנים האחרונות, אלא אופוזיציה אחראית. אבל, אוי למר רבין מאתנו ואוי לממשלה אם מדיניותו ומעשיו, וקודם כול בתחומי הביטחון הלאומי - המשא-ומתן עם ערביי ארץ-ישראל, ההתיישבות היהודית בכל רחבי ארץ-ישראל המערבית, שחייבת להימשך, והמפה החדשה - זהו המהפך האמיתי שהביאו ממשלות הליכוד. זה דבר שאין איש יכול לשנותו עוד, אבל יש להמשיך בחיזוק המפה - -</t>
  </si>
  <si>
    <t>שנית, הרי אתה, מר רבין, באת כביכול לשנות, לשפר. מה לך שתביא דוגמאות מהממשלות הקודמות? הרי באת להביא, כביכול, שינוי בסדר העדיפויות הלאומי. ומה הם השינויים שהבאת? אכן הבאת לשינוי, ממשלתך היא הראשונה מאז הקמת המדינה שאין בתוכניתה להקים השנה אפילו יישוב אחד, לא בגליל, לא בוואדי-עארה - זה כנראה האתנן למפלגות האנטי-ציוניות שנותנות לך רוב חוסם - אבל גם לא בנגב. אתה הפסקת ליישב את הגליל והנגב ביהודים. ועוד שינוי. אתה מביא לעצירת ההתיישבות היהודית בעיר העתיקה ולהפקרת ביטחונה. הממשלה שלך, מר רבין, הופכת יהודים הרוצים לגור בעיר העתיקה לאנשים שדמם מותר. זה סוג השינויים שהבאתם עד כה. אדוני ראש הממשלה, כל הנושאים שהזכרתי חשובים, אבל הדבר החשוב ביותר הוא החיים. כאן כבר שברתם את כל השיאים. מאז מכהנת הממשלה הזאת הלך מצב הביטחון והידרדר. הערבים רוצחים ישראלים, והיהודים מסבירים למה רוצחים אותם. כולם הפכו פרשנים. אני אינני רוצה להסביר למה רוצחים אותנו. פעולות הטרור נעשות על-ידי קיצונים המתנגדים לשלום, אמרתם. אך רוב חוליות המבוקשים שנערך עליהן מצוד הן כביכול של מתונים, אנשי "פתח" וארגונים פלשתיניים אחרים. גם מלבנון לא רק "חיזב-אללה" פועל; %60 "חיזב-אללה" והשאר ארגוני אש"ף אחרים. לטרור יש היום כתובת, שלא כמו לפני מלחמת "שלום הגליל" - אז היתה בלבנון ממלכת טרור אש"פית עצמאית. היום, אילו רצו הסורים, שלבנון כבושה על-ידם, להפסיק את הטרור, היו מפסיקים מייד, אלא שהממשלה לא דרשה זאת. על זה ענה מר רבין ואמר: בימי הממשלה הקודמת של הליכוד היו פניות של המשלחת שלנו למשלחת הסורית בעניין זה, ומה קרה? אז לא קרה מאומה, כי המשיכו בדיונים כרגיל. אבל אתה באת הרי לשנות. אפילו לא ניסית. הרי לו השתמשת בקלף שבידך, אולי היית מצליח. גם אזור הביטחון היה צריך להיות אחר. הצעתי זאת בעבר, ובלי להיכנס כאן לפרטים - הוא יכול להיות אחר.</t>
  </si>
  <si>
    <t>לא אכפת לי, שה"חיזב-אללה" יירו את ה"קטיושה" האחרונה, אומר נציג הממשלה. זה עניין של יוקרה אצלם, מסביר אלוף במילואים, עסקן מפלגתי, כאילו לפנינו משחק יוקרה של שתי קבוצות ספורט, מעין דרבי מקומי. ה"קטיושה" נועדה להרוג, ולכן היא משוגרת אלינו. האם באמת לא אכפת לנו שהם יירו את ה"קטיושה" האחרונה, שיכולה, חס וחלילה, לגרום לאבדות בנפש, או אולי עלינו להביא לכך, שלא ירצו, או לא יוכלו, לעשות זאת? בירושלים, ביהודה, בשומרון, בחבל-עזה, בתענכים, המצב החריף ללא נשוא. 130 יהודים נפלו מאז תחילת טרור האינתיפאדה, מתוכם 15 יהודים מאז הוחלפה הממשלה, לפני כשלושה חודשים. חיי יהודים הופכים הפקר, ואצלנו כולם מסבירים, פרשנים - הפוליטיקאים, ולצערי גם מפקדים בצה"ל. אומר מר רבין: קל לי היום יותר להילחם בטרור מאשר כאשר הייתי שר הביטחון בממשלת האחדות הלאומית. אדוני ראש הממשלה, אם קל לך יותר, מדוע אינך פועל? תעשה סוף סוף משהו. אני יודע שזה קשה. אני עשיתי זאת, אני יודע איך לעשות זאת. זאת פעולה ממושכת וקשה, אולי היא תארך חודשים, אבל אפשר להצליח בה.</t>
  </si>
  <si>
    <t>כבוד היושב-ראש, כנסת נכבדה, ראשית, הרשה לי להודות לך על איחוליך, וכן לחברים אחרים שאיחלו לי איחולי החלמה. אתמול, בתוך יממה אחת הדהדו בכלי התקשורת שלנו במעורב הידיעות הבאות: ראש הממשלה החליט לשחרר 800 מחבלים ערבים מארגוני הטרור; ערפאת מודיע על המשך הטרור; בתי מחבלים שנאטמו - ומדובר בדרך כלל בכאלה שהיו מעורבים בפעולות טרור קשות - ייפתחו מחדש; סמטאות שמהן הגיחו מחבלים ערבים לביצוע פשעיהם ונסגרו - ייפתחו; הקלות ניתנו לתנועת ערבים בשטחי ישראל. לעומת זאת, הבית שבנו יהודים בגבעת-החרסינה בחברון ייהרס.</t>
  </si>
  <si>
    <t>הבית שהוא אחד מבתים רבים שייבנו. אזור הר-יהודה הוכרז שטח צבאי סגור רק ליהודים. כ-50 יהודים שניסו להגיע לגבעת-החרסינה נעצרו. ובהמשך, ראש הממשלה הורה לבטל את צווי הגירוש נגד 11 מראשי המחבלים. זה - כאן. ובוושינגטון מתחרים נציגינו בקבוצות המשא-ומתן השונות, מי מביא באמתחתו עוד ויתורים. וצריך להודות, התחרות ביניהם קשה. על זה נוספה גם ההודעה הבוקר, ההודעה על הנסיגה ברמת-הגולן, מוסווית תחת יישום החלטה 242 ברמת-הגולן, דבר שמעולם לא העלינו בדעתנו לעשות. והכול חד-צדדי - אנחנו מוותרים יותר, הערבים תובעים יותר. הכול ביממה אחת, הכול בנשימה אחת, הכול ביד אחת ולפי הוראת ממשלה אחת; מסע מהיר במדרון ללא בושה, ללא כלימה, ללא אחריות. "שלוש ערים תפסו מקום גדול ויחיד במינו בהיסטוריה הקדומה של עמנו, שכם, חברון וירושלים" - אומר דוד בן-גוריון בהקדמתו לספר "חברון" ב-25 בינואר 1970; בן-גוריון כינה אותה "אחותה של ירושלים". לא אקרא את כל ההקדמה. אני מציע לעיין בהקדמה הזאת, יצירה נפלאה בפני עצמה. אצטט רק כמה משפטים: "בחברון מתחילה ההיסטוריה העברית - - - ושם קם הצבא העברי הראשון". קמה המלכות הגדולה ביותר שהיתה לישראל עד היום הזה. "אין לשכוח" - אומר בן-גוריון - "ראשיתו של גדול מלכי ישראל היתה בחברון, העיר שאליה בא העברי הראשון כ-800 שנה לפני דוד המלך, ונעשה משגה עצום ונורא אם לא ניישב את חברון, שכנתה וקודמתה של ירושלים, ביישוב יהודי גדול והולך בזמן הקצר ביותר. זה יביא גם ברכה לשכנים הערבים. ראויה חברון להיות אחותה של ירושלים". כך אמר בן גוריון על חברון. אבל מה קורה כעת בירושלים? אדוני היושב-ראש, תבעתי את כינוס המושב המיוחד הזה של הכנסת כדי לדון בהתנכלויות להתיישבות היהודית בעיר העתיקה בירושלים. ומי המתנכל? - השלטון העות'מאני הרקוב, ממשלת המנדט הבריטי המדכאת? לא, אף לא אחד מאלה, אלא ממשלת ישראל, ממשלה יהודית בארץ-ישראל. בטרם בנתה הממשלה הזאת בית אחד, בטרם הקימה מפעל אחד, בטרם יצרה מקום תעסוקה אחד קמה הממשלה כדי לעקור תושבים יהודים מהעיר העתיקה בירושלים, לב-לבו של העם היהודי. אמרתי, זה לא קרה בימי השלטון הטורקי. בימי השלטון הטורקי פרח היישוב היהודי בעיר העתיקה, רובו ברובע המעורב, מה שמכונה הרובע המוסלמי, מיעוטו ברובע היהודי. יש חומר נפלא, נכתבו ספרים אין-ספור, יש פרקים נפלאים בספר "ההגנה" על הגנת ירושלים בשנים 1920, 1921, 1929, שמציינים שמות של בתים. יש תיאור של רחל ינאית בן-צבי על הגנת העיר העתיקה, עם ציון שמות הבתים שעליהם מדברים עכשיו. הזמן קצר. יכולתי לקרוא בפניכם רשימה שלמה של בתים יהודיים שנרכשו או נבנו על-ידי יהודים לפני 150 שנה, 100 שנה, בתים שכל אחד מהם מגלם היסטוריה יהודית בלתי רגילה. בתחילת המאה הנוכחית היוו היהודים רוב בעיר העתיקה בירושלים, יותר מהמוסלמים ומהנוצרים גם יחד, והם מנו 19,000 נפש לפחות. היו 22 בתי-כנסת, שש ישיבות מפורסמות רק ברובע המוסלמי. רק אחרי פרעות 1920, 1921, 1929 ומאורעות הדמים של 1936 הצטמצם היישוב היהודי לרובע היהודי בלבד. זה היה פרק מפואר גם בהיסטוריה החדשה של העם היהודי בארץ-ישראל, פרק קסום מעורר התרגשות; כל בית, כל חצר וההיסטוריה שלהם, הסיפור המיוחד רק להם. אמרתי: המתנכל - זה לא המנדט הבריטי הזר. התאמינו? בפרעות תר"פ, כשנשרף בית-הכנסת על ספרי התורה שבו על-ידי פורעים ערבים, סביהם של חברי המפלגות האנטי-ציוניות שאפשרו לכם להרכיב את הממשלה, ונהרסה ונשדדה ה"חצר" של ויטנברג - מי שיפץ אותה? ממשלת המנדט הבריטי, שהקציבה 2,000 לירות שטרלינג, הרבה כסף אז. הבריטים שיפצו מה שאתם רוצים עכשיו להרוס. עצרו רגע, חשבו רגע. מה אתם עושים? האם אינכם מתביישים? מה אתם "מגנים" ועל מי אתם מגינים? את רכישת מלון "שפר" בשיח'=ג'ראח, שנבנה בזמנו על-ידי אנטוניוס, מזכירו של הארכי-רוצח המופתי חאג' אמין אל-חוסייני, והפך להיות רכושו של המופתי, שנרכש על-ידי יהודי אוהב ירושלים בשנת 1985, ובמקום היום בסיס מג"ב. ממקום זה יצאו הרוצחים שתקפו את שיירת הרופאים להר-הצופים בתש"ח. מה יש לגנות כאן? ובשיח'=ג'ראח נמצא כרמו של אותו מופתי רוצח, כרם בן 30 דונם, כיום בבעלות המדינה, ותוכנן על-ידי משרד הבינוי של הממשלה הקודמת להקים שם שכונה בת 200 יחידות דיור. עם הקמת הממשלה החדשה בוטל הדבר והוקפא. על מי אתם מגינים? על יורשיו של חאג' אמין אל-חוסייני? על מי? מה מקפיץ אתכם כשעיר-דוד, שהיתה מהמקומות הפרועים ביותר בירושלים, הפכה שכונה שקטה וילדים יהודים מטיילים ברחובותיה, ובעקבות זה גם קן המחבלים בסילואן שממול נרגע? אפשר לספר במשך שעות, ואולי טוב שיהיה כאן דיון על לב-לבו של העם היהודי, העיר העתיקה. כולנו לא יודעים די. אנחנו מתעסקים בבוסניה - - -</t>
  </si>
  <si>
    <t>האינכם מבינים, שבפעולותיכם ובדיבוריכם אתם מסכנים חיי יהודים בעיר העתיקה, נשים, ילדים, שבגלל הבדידות חיים בסכנה מתמדת? תושביה היהודים של העיר העתיקה, ואלה הגרים ברובע המוסלמי בפרט, הם גיבוריה האמיתיים של ירושלים בעת הזאת, ולהם אני שולח מעל דוכן הכנסת ברכת אחים נאמנה. בטוחני שפרט לחברי שתי המפלגות הלאומניות והאנטי-ציוניות כולכם תצטרפו לברכותי. אני גא על כך שלחמתי למען ירושלים במלחמת העצמאות, ושעסקתי וסייעתי במלאכת הקודש של אכלוס העיר העתיקה ביהודים במשך 15 השנים האחרונות כחבר הממשלה. אמשיך בכך בכל כוחי. לא ארשה לכל עניין או נושא אחר להסיחני מסיוע להמשך ההתיישבות היהודית בכל חלקי ארץ-ישראל. כעת, היום, אין דבר חשוב יותר לעשותו.</t>
  </si>
  <si>
    <t>- - צועקים מתוך כאב אמיתי, בחרתי לדבר בשקט. לא כי המצב קל בעיני. להיפך, הוא חמור בהרבה ממה שרוב אזרחי ישראל סבורים. אני עושה זאת בניסיון נוסף להביא את הממשלה השוגה להקשיב, לשמוע, לנסות לתקן את המשגים החמורים שכבר נעשו על-ידה עד היום. אני בעד שלום. אין יהודי שאינו תומך בשלום. אך מה שמתנהל עכשיו לא יוכל להביא לשלום, ולצערי יביא רק לשפיכות דמים, שתגבר מיום ליום, ואנו כבר רואים זאת במו עינינו. מהי טעותה העיקרית של הממשלה, ומהיכן חולשתה בעת ניהול משא-ומתן עם ארגון הטרור אש"ף ובראשו פושע המלחמה ערפאת? לפלשתינים מטרה ברורה, והם אומרים אותה בפה מלא מדי יום, ולפיה הם נוהגים במשא-ומתן. מטרתם המוצהרת: הקמת מדינה פלשתינית ביהודה, בשומרון ובחבל-עזה, שבירתה ירושלים. יש כמובן מטרות נוספות שמדברים עליהן עכשיו. לעומת הפלשתינים, לממשלת ישראל אין מטרה מוגדרת, ברורה. המטרה היא קצרת טווח, הסדר ביניים. כשיש מטרה, יש כושר תמרון, בלי לשגות, כי תמיד מתיישרים אל היעד הסופי. לעתים צריך לעצור קצת, לעתים צריך לסגת קצת, לעתים ימינה קצת, לעתים שמאלה קצת, אבל יש מטרה שאליה חותרים כל הזמן. כשאין יעד סופי, ולצערי אין לממשלה יעד סופי, היא לא הגדירה יעד סופי, לא עומדים על שום דבר עד הסוף. אומרים אז: לא נורא, נתקן בהסדר הקבע. אני רוצה לקבוע נחרצות: פתרון הקבע יושפע לחלוטין ממה שיקרה בהסדר הביניים. מי שחושב, כמוכם, שיוכל בעתיד להגיע לפשרה טריטוריאלית, למשל, בשטח שבו כבר ניתנה לאוכלוסייה אוטונומיה, טועה ומטעה. זה יהיה בלתי אפשרי. ראו כמה קשיים קיימים כבר עכשיו כשישראל מנסה במשא-ומתן לתקן מעשי רשלנות קשים שנעשו באוסלו. הערבים טוענים: אבל אתם כבר חתמתם על משהו שונה, ועל זה מתנהל המאבק עכשיו. איך לענות על הבעיה הזאת? כדי שלא לחסום את דרכנו בפני פתרונות בעתיד, יש רק דרך אחת, שסמכויות רשות האוטונומיה לא יחולו כבר מלכתחילה על אזורי ביטחון חיוניים לישראל - אזורי ההתיישבות היהודית, אזורים שחופפים, לעתים קרובות, צירי תנועה בעלי חשיבות אסטרטגית לישראל, בסיסי צה"ל בשטחי האימונים שלו. על תטעו, אמרו זאת כבר עכשיו, לא תוכלו לעשות זאת אחר כך. ההתיישבות היהודית בירושלים, ביהודה, בשומרון ובחבל-עזה היא כיום המחסום האחרון שעומד מול סכנת הקמתה של מדינה פלשתינית שנייה מערבית לירדן. אתם, אנשי מפלגת העבודה, הרי עמדתכם המוצהרת היא נגד הקמת מדינה פלשתינית ממערב לירדן, כך לפחות אתם טוענים. לכן צריך היום להפסיק את האפליה שיצרתם כלפי ההתיישבות היהודית ביהודה ובשומרון, בעיר העתיקה ובעיר-דוד, על הר-הזיתים ובמורדות הר-הצופים. יש לחזק את ההתיישבות הזאת, להשלים תשתיות, לעודד הצטרפות משפחות יהודיות נוספות, להשלים סלילת כבישים. אולי תקל עליכם מבחינה מצפונית העובדה, שכבישים אלה משרתים בעיקר את האוכלוסייה הפלשתינית. הרי ממילא אתם מגייסים היום בעולם כספים למדינת אש"ף, בכלל זה לכוחותיה המזוינים, הכוללים מחבלים באלפיהם, שיתחילו בקרוב להגיע על נשקם. בכנס של ראשי המגבית קרא שר החוץ הישראלי ואמר להם: הגיע הזמן להקים עכשיו את UNITED JERICHO APPEAL. זאת אומר שר בממשלת ישראל. זאת הוא אומר בין חלום למשנהו, בין הזיה לרעותה. אל תחכו, הפסיקו את האפליה. מתיישבי יש"ע, לרבות בקעת-הירדן ורמת-הגולן, הם המגינים על תושבי ירושלים, שפלת החוף, הדרום ואצבע-הגליל, ולא להיפך. אל תחכו, הכינו אותם לעמידה במצור, שאתם באיוולתכם מכניסים אותם לתוכו. אל תעמדו מנגד, אל תפקירו אותם. מדובר בכ-150,000 נפש ביחד, חלוצים אמיתיים. כל דור וחלוציו; אלה החלוצים של הדור שלנו. אין הבדל בין הבקעה לשומרון ובין יהודה לגולן. כל מאמציכם להטיל פירוד לא יצלחו, כי לכולם אתם מועידים אותו גורל. אנחנו שומעים ללא הרף את הצהרות רב-המרצחים ערפאת על הקמת מדינה פלשתינית. לישראל, פרט להתיישבות היהודית אין כל מענה. בדרך המוטעית שהלכתם זה בכלל לא תלוי בכם. לכן, אתם צריכים להחליט היום, ואף להזהיר פומבית את בעל-הברית החדש שלכם מפני הכרזה על מדינה פלשתינית או נקיטת צעדים בשטח, שמביאים דה-פקטו להקמת מדינה כזאת, ולהודיע שצעד כזה יביא לסיפוח מיידי לישראל של האזורים מיושבי היהודים באזורי הביטחון.</t>
  </si>
  <si>
    <t>אדוני היושב-ראש, כנסת נכבדה, ממשלת השמאל הנוכחית יכולה לציין מדי יום משהו, משהו חדש, לצערי תמיד משהו שלילי. יום יום והמחדל שלו - בירושלים, בתענכים, בחבל-עזה, בגבול הצפון, בלב השרון; נושא נושא והכישלון שלו - האבטלה, החקלאות, הכלכלה, פיטורי עובדים ומינויים פוליטיים גסים, שלא היו דוגמתם, אפילו בשנים הקשות של ממשלות המערך בעבר; הונאת העולים, אפליית שכבות המצוקה. היום אנחנו עוסקים בדבר, שהוא בשורש הווייתנו בארץ-ישראל - בעניין ההתיישבות. לא סוד הוא, לצערי, שהיחס להתיישבות בכלל בארץ השתנה. חלפו השנים והזמנים שזכורים לי כילד, כנער, כאדם צעיר בארץ-ישראל, שגל התרגשות היה פוקד אותנו למשמע הידיעה על הקמת יישוב יהודי נוסף. לכמה אנשים אכפת מה קורה בחבל-תענך שבעמק-יזרעאל? "מקום ליד השטחים", כפי שאמר מר רבין. מי יודע משהו על המתיישבים שם, גברים ונשים, מגדלי הבצל והשומר בשדות, מי יודע עליהם, על מתיישבים אלמונים אלה, שעליהם שומעים רק כשנרצח מישהו מהם בידי מרצחים ערבים? כמה אנשים מוטרדים כאן, בבית-המחוקקים הישראלי, ממצבם של הקיבוצים מפלסים וברור-חיל? מה אתם יודעים בכלל על מה שקורה בהתיישבות היום? זו אינה בעיה מפלגתית, זו בעיה לאומית. נכון, אתם אינכם בודדים בבורותכם ובחוסר העניין שלכם בהתיישבות. אני עצמי ניהלתי בעניין זה מאבק חסר פשרות, כחבר ממשלה, במשך 15 שנה, פעמים רבות בעצמי. אבל, מה שאתם עושים עכשיו חמור יותר. אתם מאיצים את התהליך. מכם לא נדרש לעשות; מכם נדרש רק דבר אחד: לא להפריע, לא לחבל במאמץ ההתיישבותי הנוכחי, שהחלה בו ממשלת הליכוד. בין יתר החלטותיה החשובות, החליטה ממשלת הליכוד לעשות מה שניתן לעשות רק בעת גלי עלייה גדולים. מתן פתרונות לשאלות לאומיות, כמו חיזוק היישוב היהודי בגליל, יישוב יהודים בוואדי-עארה, הפיכת הנגב למרכז יהודי גדול, התגשמות חלומו של בן-גוריון - גם את זה נטשתם. כל אלה יכולים לקרות רק כשמאות אלפי יהודים עולים ארצה. כשהתמניתי, לפני כשנתיים וחצי, לשר הבינוי הצגתי בפני הממשלה, ובפני ועדות בכנסת, בין היתר, את התוכנית לחילוצה של נצרת-עילית מן הכיתור על-ידי הפיכתה מהעיר שהיא היום, בת 37,500 תושבים, לעיר בת 90,000 נפש בתוך שנים מספר. זאת תוך מתן פתרונות דיור וסיוע ליישובים הערביים בעיר נצרת, עין-מאהל, משהד, א-רינה - - -</t>
  </si>
  <si>
    <t>דבר נהדר, מתוכם רק 12,000 ביהודה ובשומרון.</t>
  </si>
  <si>
    <t>גברתי היושבת-ראש, כנסת נכבדה, יכולתי למלא את הדקות העומדות לרשותי ברשימת פעולות הטרור של השבוע האחרון: ירייה ודקירה ואבן. היושב-ראש היה קוטע אותי באמצע הרשימה מחוסר זמן, ומספסלי השמאל ובעלי בריתם, חברי שתי המפלגות הלאומניות הערביות, האנטי-יהודיות והאנטי-ציוניות, היו צועקים: גם אצלכם היה טרור. נכון, וגם זאת ניתן היה למנוע. תבעתי זאת פעמים רבות. לכן, היום אדבר על מה שאצלנו לא היה ואצלכם יש. היום אדבר על תרומתכם שלכם, תרומתכם נטו, להידרדרותה של ישראל מבחינה ביטחונית. שישה חודשים הם פרק זמן קצר, וראו מה הספקתם, מה כבר הצלחתם להביא עלינו, מה אצלנו לא היה ואצלכם היה. כנס "חמאס" בהשתתפות אלפי אנשים במשך שעות, שבו השתתפו מחבלים מזוינים במסדר, לא מישהו שעובר ברקע לרגע, במסדר במהלך הכנס, במכללה האסלאמית בעזה, שבו נקראו הערבים לרצוח יהודים. זה אצלנו לא היה ואצלכם היה. ואם לא ידעתם, תחליפו את המטה הכללי. מי יכול לסמוך על הערכות מצב בנושאים יותר רציניים? ואם ידעתם ולא פעלתם, לא חיסלתם את המזוינים, הרי אתם יודעים כמה מאמץ משקיעים אחר כך וכמה דם משלמים, ולא עצרתם אותם לפחות. אם כך, תחליפו את עצמכם. ערערתם מוסכמות ביטחוניות. קחו את הערכות המצב של צה"ל, צה"ל של היום, צה"ל של ימי הרמטכ"ל הקודם, את משחקי המלחמה - היכן אפשר להגן, היכן הם קווי העצירה ברמת-הגולן, ביהודה ובשומרון. למדו מה אמרו ראשי המטות המשולבים האמריקניים, אנשי צבא מקצועיים, שאינם מנסים לרחרח ללא הרף מה חושב הדרג הפוליטי. תקראו מה כותב אלוף משנה אמריקני, איש מקצוע; הדבר פורסם לפני כמה ימים, איש מקצוע, אני חוזר, לא עסקן. אני מצטט: מבחינה ביטחונית, צבאית, ישראל היא המדינה היחידה בעולם שבמלחמה כוללת אין לה שום מרווח טעות, וכל שגיאה הכי קטנה יכולה לגרום לה מפלה ולהמיט עליה חורבן. תוכנית הנסיגה שלכם ברמת-הגולן שומטת מאתנו את קו העצירה - אני משתמש במונח צבאי - גורמת לנו לאבד את המכשול שבנינו במשך שנים. זה ברמת-הגולן. תוכנית האוטונומיה שלכם תביא לאובדן קו העצירה ביהודה ובשומרון. תוכניתכם לעזה תחסל את החיץ, שהוא כל כך חשוב, בין חבל-עזה לבין סיני. אני מכיר אתכם, אתם בוודאי מייד תגיבו: אבל אסד אמר, חדאם הבטיח. אני מציע לכם ללמוד מה אומרים האמריקנים. הרי אתם כל כך רוצים להיות דומים לאמריקנים. הרי זה מהמאוויים הכי גדולים שלכם. מעניין מה הם אומרים בסוגיה הזאת. אני מצטט את שר ההגנה האמריקני דיק צ'ייני. הוא אומר: הצהרות, ואף כוונות, אינן ואסור שיהיו הגורם המכריע בהערכות המצב, אלא היכולות של אויב פוטנציאלי. אתם מדברים על הערכות מדיניות, אתם מנסים לנחש מה חושב אסד ומה חושבים קרוביו או יורשיו, אתם מנסים לחשוב מה חושב מנהיג ערבי אחר. זאת בכלל לא השאלה הרלבנטית בעניין הזה. אתם מדברים על הערכות מדיניות, אני מדבר אתכם על הסכנות. למטה הכללי חובה אחת, לומר באיזה מצב עלינו להימצא אם וכאשר יופר השלום ותפרוץ מלחמה. אתם מביאים לזלזול בסכנות, וכולנו נשלם את המחיר. הפסקתם את המאבק נגד חימוש מדינות ערב. אתם שותקים והשתקתם את יהדות ארצות-הברית. לא התניתם את המשא-ומתן בעצירת מירוץ החימוש. אינכם משתמשים במשא-ומתן כבמנוף לעצירת החימוש במזרח התיכון. איזה מנוף יותר טוב יכול היה להיות מאשר המשא-ומתן? ואפילו לתפיסתכם, הגורסת נסיגה ברמת-הגולן, לא יצרתם שסתום ביטחון כמו תביעה, שנוכח החלשתה של ישראל על-ידי אובדן נכסים אסטרטגיים בגולן, אני אומר לתפיסתכם, אני מתנגד לכל נסיגה ברמת-הגולן, חייבת סוריה לצמצם את כוחות היבשה שלה ולסגת מלבנון. לא הסתפקתם בשיתוף מאבקה של ישראל מול החימוש הקונבנציונלי. היום, הרחקתם לכת והסכמתם לחתום על פירוק הנשק הכימי, כשהערבים, בתוכם המסוכנים שבאויבי ישראל, עירק וסוריה, לא עושים זאת. הם בכלל מחרימים את האירוע הזה. לפחות הייתם צריכים להתנות זאת בחתימה ערבית גם כן. לא חשבתם על זה כלל.</t>
  </si>
  <si>
    <t>כבוד היושבת-ראש, כנסת נכבדה, ראשית אני רוצה להתנצל וגם להודות על שאפשרת לי בכל זאת לדבר. אני תומך בהסכמי שלום עם כל מדינות ערב, ובוודאי עם ירדן. במשך עשרות שנים חזרתי ואמרתי: יש לנהל משא-ומתן עם המדינה הפלשתינית שכבר קיימת, והיא ירדן. הזהרתי שכל משא-ומתן שלא עם ירדן, בגבולנו המזרחי, יביא להקמת מדינה פלשתינית שנייה ממערב לנהר הירדן. מדינה כזאת, אפילו קטנה וחלשה, תהיה זרע למלחמה הבאה. ואכן, הסכמי אוסלו, שהליכוד שלל ושולל, הביאו לכך שהמדינה הפלשתינית השנייה קמה לנגד עינינו. ולא די בכך. בהסכם וושינגטון הכירה ממשלה בישראל בפעם הראשונה באורח פורמלי במעמדה ובתפקידה המיוחד של ירדן במקומות הקדושים למוסלמים בירושלים. ישראל קיבלה על עצמה בפעם הראשונה התחייבות הנוגעת למעמד הקבע של ירושלים, בהבטיחה להעניק עדיפות גבוהה לתפקיד הירדני ההיסטורי במקומות הקדושים. ההסכמה הישראלית שניתנה השבוע הינה מרחיקת לכת מאחר שהיא קובעת עובדות גם לגבי ההסדר העתידי בירושלים. כל זאת ללא משאל עם, בלי בחירות ובלי להביא להחלטה מוקדמת של הכנסת, הממשלה או הקבינט. קשה להבין שקיימת מידה רבה כל כך של אטימות לב, של זלזול עצמי, של קיהות, של העדר כל רגישות לעניין הלאומי, של בורות ועוינות לכל עניין יהודי, לכל קשר למסורת ולהיסטוריה היהודית. יש לה, לממשלה הזאת, יחס של כבוד לכל דת, חוץ מאשר לדת ישראל. בעיני הממשלה הזאת לכולם זכות כזאת או אחרת על הר-הבית, לירדן, למרוקו, לסעודיה, לערפאת, לכולם, חוץ מאשר לעם היהודי. קשה להאמין שצריך להזכיר לממשלה יהודית בירושלים, שעל הר-הבית יש זכות רק לעם אחד, לעם היהודי. זה המקום, הר-המוריה, המקודש ביותר לנו זה קרוב ל-4,000 שנה. ירושלים היא בירתנו רק בגלל הר-הבית. בליל הסדר אומרים אנחנו "לשנה הבאה בירושלים" רק בגלל הר-הבית. אם התיישבנו בארץ-ישראל ולא באוגנדה ולא בארגנטינה, זה רק בגלל הר-הבית, בגלל "ארץ ציון ירושלים", כדבר המנוננו הלאומי. מי שמוכן לוותר על השליטה בהר-הבית, בעצם כבר עכשיו מוכן נפשית ומחר יהיה מוכן לוותר גם ממשית על הכול. עד 1967 לא היה הר-הבית בידינו. אבל לפני 1967, לפני מלחמת ששת הימים לא איבדנו אפילו לשנייה אחת את החתירה המתמדת לשוב יום אחד להר-הבית. אני זוכר שלפני שנים רבות הייתי עולה עם בני להר-ציון והייתי אומר בהצביעי על הר-הבית: הר-הבית שלנו, אבל עוד לא בידינו. הייתי עומד שם ומשקיף בגעגועים אל הר-הבית. לכן, התוצאה הכי חשובה של מלחמת ששת הימים לא היתה כיבוש סיני, לא כיבוש רמת-הגולן, אלא שיבתנו למקום קודשנו, הר-הבית.</t>
  </si>
  <si>
    <t>800 היחידות נבנו בימי ממשלת הליכוד - - -</t>
  </si>
  <si>
    <t>אדוני היושב-ראש, כנסת נכבדה, למען האמת לא התכוונתי לדבר כאן היום וחיכיתי לשמוע את דבריו של יושב-ראש סיעתנו. אבל, כששמעתי את דבריו של השר שחל חשבתי שאולי מוטב שאומר בכל זאת כמה מלים. עוד בנובמבר 1977, מכובדי השר, התרעתי על הסכנה שבתוכנית האוטונומיה. ההבדל הוא, שאני התרעתי, ואתם ביודעין תומכים בסכנה הזאת. זהו ההבדל. אני מציע, ביום מן הימים, כשאפשר יהיה, לפתוח את הסטנוגרמה של אותה ישיבה מ-1977, שם הצבעתי אכן על הסכנה והצעתי דרכים כדי למנוע את הסכנה הזאת, ובראש ובראשונה על-ידי התיישבות יהודית מסיבית. ואכן עשינו זאת, אני מודה, לא מספיק, אנחנו נשלים זאת כשנחזור, אני מקווה שבמהרה. עשינו, ולכן חיים היום 141,000 יהודים ביש"ע. אני רוצה גם להודות לכם על כך שבשנה האחרונה, תחת ממשלתכם, גדל מספר המתיישבים היהודים ביהודה ובשומרון ב=%10.3, ובשנה הראשונה לשלטונכם, כבר אז הייתם די פעילים, הוא גדל ב=%10.4. אנחנו רוצים לברך אתכם על כך.</t>
  </si>
  <si>
    <t>מכובדי השר, כדי שלא תהיה מוטרד, לא תדאג יתר על המידה, יהיו עוד הרבה יותר. אתם מדברים על התנהגות אחרת? גם אתה כאן, כבוד השר שחל, דיברת על התנהגות אחרת. אולי אני אחזיר אתכם למלחמת לבנון לרגע. ודווקא חשוב לי לצטט את בעל בריתכם של היום, את הרוצח ערפאת. אני מציע לעיין ב"דברי הכנסת" מיום 22 בספטמבר 1982; ציטטתי אז כאן את דבריו של המרצח הזה, שאמר שאתם - כך הוא אמר - תקוותם האחרונה. אז אתם מדברים על הדברים האלה? אתה דיברת על מלחמה בטרור. על איזו מלחמה בטרור אתם מדברים? הנה, נרצחו שני יהודים; נכון, מתנחלים שדמם הותר. זה נכון, אבל אפילו מתנחלים שדמם הותר, האם אטימת בית קטן אחד ליד מסגד, ואני לא בטוח אם ירו מהמסגד או מאותו בית קטן, זה נקרא מלחמה בטרור? הלא תבושו.</t>
  </si>
  <si>
    <t>כמי שלא זוכה לכך לעתים קרובות, אני בוודאי לא אתנגד. לאלה שהתבטאו השבוע, הייתי קורא לכם בשם אחד: המפרקים. אתם עובדים שעות נוספות. בעוד שר משרי הממשלה מודיע על פינוי היישוב היהודי בחברון, מודיע עסקן הסתדרותי על פינוי המתיישבים היהודים מחבל-קטיף.</t>
  </si>
  <si>
    <t>עוד לא בניתם בית, עוד לא בניתם מאומה ביוזמתכם, אבל כולכם כבר מפרקים ומפנים. אולי תבנו קודם משהו? רבותי, הרי כאן צרחתם וצעקתם על בנייה מיותרת. למזלכם השארנו לכם קצת דירות. אפילו את זה לא הבנתם. בשטח מתרופפת האחיזה היהודית מיום ליום. ברמאללה - משטרה עירונית ללא מדים, ובג'נין החלו להופיע לפתע שוטרים מיריחו לבושי מדים. ביקורי קרובים, הסבירו לנו. ובתוך ישראל של לפני 1967, בתחומי "הקו הירוק", שהיה ולא יחזור עוד, כבר ניתן אישור לאנשי ביטחון פלשתינים לנוע חמושים. מאחזי צה"ל מפורקים ואף נבזזים על-ידי האספסוף הפלשתיני. הייתי מאוד שמח, מכובדי שר המשטרה, לקחת אותך, להראות לך מאחזי צה"ל המפורקים ונבזזים על-ידי אספסוף פלשתיני. ומעל הכול - הודעות ראש הממשלה, שנועדו להביא לבידודם של המתיישבים היהודים ביש"ע, להטיל בהם דופי, להשחיר פניהם. אלה שעומדים היום בקו ההגנה האחרון של ישראל, לפני דחיקתה לגבולות 1949, ניצבים היום לפני שתי בעיות: בעיה אחת - קשיים גדלים והולכים בשל הטרור ובשל החרמתם על-ידי הממשלה. הממשלה בוחרת בכל דרך צינית כדי להקשות עליהם את חייהם. אולי אתם רוצים דוגמה טובה? אני אתן לכם דוגמה טובה: ציר חוצה-שומרון, שיש בו תאונות כמעט יום-יום, נפגעים בו רבים, איננו מורחב. למה לא מורחב? כדי להקשות את חיי היהודים, אולי תיפול רוחם. והבעיה השנייה - איומי הממשלה לפנות את צה"ל ממרכזי הערים. אני רוצה לומר לכם: פינוי צה"ל ממרכזי הערים יפגע פחות במתיישבים היהודים. המתנחלים, שנואי נפשה של הממשלה הזאת, שהיא נגד כל דבר יהודי, ידעו להגן על עצמם. גם אם צה"ל יפנה את השטח, אני מודיע לכם: הם יישארו שם, ולעזרתם יבואו מאות ואלפים של מתנדבים, הכול לפי החוק, כמקובל במדינות דמוקרטיות, כמו שההורים שלנו עשו עוד בשנים עברו כדי לסייע ליישובים מבודדים וקטנים.</t>
  </si>
  <si>
    <t>לעזרתם יבואו מאות ואלפים של מתנדבים, שיסייעו ל-141,000 המתיישבים, שבתוכם 82,000 ילד, להגן על עצמם. אם צה"ל, כתוצאה מהוראת הממשלה - צה"ל מבצע את הוראות הממשלה - שתגיע להסכם עם בעלי בריתה, מרצחי אש"ף וערפאת בראשם, יפנה את חברון, אני רוצה לומר לכם משהו, אל תתפלאו: היהודים, 500 במספר היום, יישארו שם, ואליהם ינהרו מתנדבים מכל קצות הארץ, כמו שהיה נהוג בעבר - -</t>
  </si>
  <si>
    <t>- - מתנדבים לסיוע בהגנה על הנפש והרכוש ביישובים מרוחקים ומבודדים. אני רוצה לומר לכם, שאני משוכנע, שאם הרוב היהודי יופקר על-ידי הממשלה, היישוב לא יקטן בשטחו אלא יגדל בשטחו. תאמינו לי, הוא יגדל בשטחו וייווצר רצף יהודי מבית-הקברות העתיק - מה שנקרא היום "בית-הקברות הספרדי" - דרך תל-רומיידה ובית-הדסה ובית-רומנו לחצר-היהודים ולמערת-המכפלה, ודרך הקסבה המזרחית לקריית-ארבע. זה מה שיהיה.</t>
  </si>
  <si>
    <t>רבותי, כשיהיו בחברון 5,000 יהודים, ובעזרת השם יהיו בחברון 5,000 יהודים, וזה נוסף על קריית-ארבע, אז יהיה שקט גם שם. ואני רוצה לומר משפט לראש הממשלה. שמעתי את ראש הממשלה אומר: על 450 יהודים בחברון מגן כוח צבאי הגדול מן המספר הזה. אדוני ראש הממשלה, הנעדר מכאן, צה"ל בחברון איננו מגן על 450 יהודים אלא על היסטוריה יהודית בת 3,800 שנה; על זה הוא מגן שם. אותם 500 יהודים שיושבים שם היום הם אלה שמאפשרים לאלפי יהודים לבוא ולהתפלל במערת-המכפלה. אני שמח לבשר כאן, זה בוודאי ישמח אתכם, שמספר היהודים הבאים להתפלל במערת-המכפלה גדל משבוע לשבוע, כי יש בסיס יהודי בחברון, ותמיד יהיה. פינוי צה"ל ממרכזי הערים. הסכנה העיקרית היא ליישובים בתוככי "הקו הירוק" - את זה כדאי שתבהירו - שאינם ערוכים להגן על עצמם. כשצה"ל ייסוג מקלקיליה - בכפר-סבא החיים לא יהיו נורמליים עוד; וכשיפנה את טול-כרם - בכפר-יונה ובנתניה יכה הטרור שבעתיים; ומי שיפנה את ג'נין - יקבל טרור מוגבר ב"תענכים" ובעפולה.</t>
  </si>
  <si>
    <t>וכשתוחלף הממשלה - ואני מקווה, בקרוב - אני רוצה לומר לכל אלה שיש להם ספקות: משימתה הראשונה תהיה להעלות את מספר היהודים ביש"ע מ-141,000 לחצי מיליון. זו תהיה המשימה הראשונה, זה יהיה השלב הראשון, ואז, סכנתה של מדינה פלשתינית שנייה ממערב לירדן לא תהיה קיימת עוד. ובינתיים, נוכח כל מה שקורה, את הממשלה הזאת, שניסית כל כך להגן עליה, אדוני השר, יש להוריד. תודה רבה.</t>
  </si>
  <si>
    <t>אדוני היושב-ראש, כנסת נכבדה, משהו ציני, אירוני כל כך, יש בהצעת החוק שבה אנחנו דנים. הממשלה מניחה על שולחן הכנסת הצעת חוק, בעוד הרשות הפלשתינית כבר מפירה ברגל גסה את רוב סעיפי ההסכם ואינה מקיימת שום חוק. הם מפירים, ישראל שותקת ומעלימה עין, והכנסת מתבקשת לאשר את קיום ההסכם על-ידינו. ערפאת התחייב להילחם בטרור והפר את התחייבותו. מאז נחתם ההסכם עלה מספר הישראלים שנפגעו על-ידי הטרור הפלשתיני ל-162 הרוגים ולכ-800 פצועים. שום צעד לא ננקט על-ידי ישראל כדי להפעיל עליו לחץ, שום תנאי לא הותנה לגבי המשך נסיגתה של ישראל. אפילו ברמז לא נאמר לו, שאם ימשיך במדיניותו הצינית תשקול ישראל להחזיר לעצמה את הזכות לביצוע פעולות מנע ומרדף. שותקים וממשיכים להונות את הציבור. הממשלה בונה כבישים עוקפים כדי למנוע פיגועים, אולי גם כדי לא לנקר את עיני האוכלוסייה הפלשתינית על-ידי תנועת כלי רכב ישראליים בתוכה. סכומי עתק מושקעים בכבישים אלה. אחד מהם הוא כביש עוקף בית-לחם. בעוקף זה - אבל זה קורה בכל העוקפים - יום-יום מותקפים כלי רכב ישראליים, והממשלה הכושלת הזאת אינה מגיבה. הרשות הפלשתינית התחייבה בהסכם לאסוף את כל הנשק ואמצעי הלחימה מהתושבים באזורים שנמסרו לשליטתה. הם לא יישמו את הסעיף הזה. להיפך, רצועת-עזה הופכת למצבור ענקי של כלי נשק, חומרי חבלה תקניים ואמצעי לחימה אחרים. משם מעבירים אותם ליהודה ושומרון, ואף הקימו בסיס "חמאס" בתוככי ישראל, בנגב, שנתגלה במקרה. ערפאת התחייב להסגיר לידי ישראל מחבלים שפעלו אחרי חתימת הסכם אוסלו, ולא עשה זאת. ביריחו בלבד, המשמשת עיר מקלט למחבלים ומקום הכנה של פיגועים, יש היום יותר מ-40 מבוקשים הקשורים לפיגועים בישראלים. ישראל הגישה שלוש בקשות הסגרה בלבד, אבל אפילו על אלה לא זכתה לקבל תשובה. שני רוצחי המעליות ברמלה נמצאים במעצר פתוח ברצועת-עזה. ביריחו נמצאים רוצחיהם של עפרה פליקס ושני הנערים מוואדי-קלט, השם ייקום דמם. אפשר לראות אותם יושבים ושותים להנאתם קפה מהביל בכיכר העיר. זו הפרה חמורה של ההסכם על-ידי הרשות הפלשתינית, שממנה לא נדרש לקיים הסכם כלשהו, בעוד ישראל מחייבת את עצמה בחוק יישום הסכם הביניים, והדבר יכבול את ידיה עוד יותר. ערפאת מכריז, כמעט מדי יום, תוך הפרת ההסכם, על מדינה פלשתינית שבירתה ירושלים, וישראל נאלמת דום. רק התחיל להתממש הסכם אוסלו ב', והפלשתינים כבר מפירים אותו ומשתלטים על אזור B. בירושלים ממשיכים, לפי הוראותיו הישירות של ערפאת, להפעיל את כוחות הביטחון הפלשתיניים - אני מתבייש בביטוי שאני חייב להשתמש בו - תוך הפרה חמורה של ההסכם. עורך עיתון פלשתיני, נושא תעודת זהות ישראלית, מובא מירושלים - והוא רק אחד מאלה שהובאו - לפי הנחייתו של ערפאת, לחקירה קשה ביריחו, ואיש משרי הממשלה לא העז לקום ולזעוק על הפרת ההסכם, החוק וזכויות האזרח. מול כל ההפרות החמורות על-ידי ערפאת, בהעדר תגובה ישראלית כלשהי, כל כך מגוחכת היא הצעת החוק שהונחה על שולחן הכנסת. מה שקורה מעיד כאלף עדים שהממשלה הזאת אסור לה לנהל משא-ומתן מדיני, היא אינה יודעת לנהל משא-ומתן כזה. היא איננה מייצגת עוד את האינטרסים של ישראל, היא חלשה. הסכם אוסלו, שעליו חתמה הממשלה הזאת, פסול מיסודו, אבל גם לשיטתה של הממשלה היא חייבת לעמוד על מילוי כל סעיפי ההסכם. אם כבר היום רוב סעיפי ההסכם מופרים, מה יהיה אחרי שיקבלו הפלשתינים את כל מה שהם רוצים? במה נוכל ללחוץ עליהם אז? במבט מן הצד אי-אפשר שלא להתפעל ממדינת ישראל. 5.5 מיליוני תושבים ועוד כמיליון עולים פוטנציאליים מחבר העמים, ועולים נוספים מאמריקה ומאירופה - התפתחות שאינה פוסקת לרגע. יש כאן הכול: תעשייה מתוחכמת שכובשת שווקים ברחבי העולם, חקלאות של הדור הבא, אמנות, תיאטרון ומכוני מדע ומחקר ידועים. פה אפשר להאזין למיטב התזמורות, ובראשן התזמורת הפילהרמונית, וללהקות רוק וזמר מצוינות. כאן יש מערכת בריאות מפותחת ומערכות חינוך מגוונות, מבתי-ספר לאמנויות ואוניברסיטאות שוקקות ועד לעולם הישיבות שהוקם מחדש אחרי שחרב באירופה בימי השואה. יש כאן הכול. מדינת ישראל ידעה להגן על עצמה ועל עצמאותה בעזרת צה"ל ושאר זרועות הביטחון. פעמים רבות הדפה התקפות וידעה לשלם למתקיפים כגמולם. ישראל, גם קטנה יותר, חלשה יותר, גילתה תעוזה מדינית וצבאית אדירה. נחישותה הרתיעה את העולם הערבי. כל אלה הובילו אותה להישגיה המדהימים. לכאורה, כשבוחנים את הישגיה עד היום, שהושגו כשיד אחת נאלצה להחזיק בשלח, ישראל של היום היתה צריכה להקרין עוצמה. אבל במקום זאת היא מקרינה חולשה וסימני התפוררות. היינו יכולים להיות מדינה יושבת לבטח. מהחרמון צופים אנחנו אל דמשק. מרמת-הגולן אנחנו מרתיעים את הסורים לבל יעזו לתקוף. גב ההר בשומרון מאפשר קיום גבול ביטחון על הירדן והגנה על ירושלים ומישור החוף. קיומה של רצועת ביטחון בדרום-לבנון, אומנם בסיוע מסיבי שלנו, מאפשר חיים לאורך גבול הצפון. ישראל בגבולותיה הנוכחיים היא מדינה קטנה, אבל ביטחוננו בידינו ועצמאותנו מובטחת. על רקע זה מובנת עוד פחות דרך ההתאבדות הלאומית שעליה אנחנו צועדים. נכון, זה לא התחיל היום. ההידרדרות החלה כשישראל לא היתה מוכנה להיאבק באינתיפאדה, כשהיתה יכולה לעשות זאת. היא ביקשה הגנה מארגוני הטרור בדרך של פתרון מדיני, של ויתור. מפני התקפות ה"סקאדים" העירקיים הגנו על ישראל האמריקנים. מפני ה"חיזבאללה" התחננה הממשלה שיגנו עלינו הסורים. מפני ה"חמאס" ביקשה הממשלה שישמור עלינו ערפאת. נגד חטיפות של אזרחי ישראל מירושלים הם מבקשים סיוע מהחוטף עצמו, ג'יבריל רג'וב. על נסיגת כוחות צה"ל המתפנים משכם - אנחנו זוכרים את הפינוי הזה - ביקשו שיפרוש כנפיו מחמוד אל-אלול, שהיה מופקד על פעולות הטרור של אש"ף בישראל. מחסה לכוחות צה"ל הנסוגים מרמאללה ביקש הצבא מאבו-פיראס, שביצע בעבר גם את מעשה הרצח הנורא בכיכר-ציון בירושלים. וברמת-הגולן רוצה הממשלה שיגנו עלינו כוחות בין-לאומיים. כאשר המזרח התיכון נערך לייצור נשק גרעיני והסכנות גוברות, ישראל מזדרזת ומודיעה, שתמורת שלום היא תוותר על כוח ההרתעה שלה, דבר ששום מדינה בעולם לא עשתה. היא עושה זאת, כי מצרים תובעת זאת ממנה. כאשר גובר הצורך בעומק אסטרטגי, בגלל ההתעצמות הצבאית של מדינות ערב, הממשלה הזאת מוותרת על מעט העומק שיש לנו. במקום לתבוע את צמצום כוחן של מדינות ערב, שחתמו אתנו על הסכמי שלום, ישראל משתדלת להשיג בשבילן נשק רב יותר ומודרני יותר. במקום להביא לפיצול - דבר חשוב לנו - בין מדינות ערב, ישראל רוצה להיות המאחדת. במקום להעמיד את מצרים במקומה בגלל עוינותה הנוכחית לישראל, הממשלה מתכרבלת מתחת לכנפיה של מצרים. במקום שידברו כאן, הנה שרינו נחפזים, ממהרים, עולים לרגל - לשם. ואם לא די בכך, הניחה הממשלה על שולחן הכנסת, לפני שבוע או שבועיים, את הצעת חוק יישום הסכם הביניים בדבר הגדה המערבית ורצועת עזה, שבה מכונים אזורים ביש"ע "שטחי המועצה הפלשתינית". השמות יהודה ושומרון, ערש היוולדו של העם היהודי - נמחקים. וזאת בעוד שום שלטון פלשתיני, שום עצמאות פלשתינית, שום זיקה היסטורית פלשתינית לא היו קיימים שם מעולם. איך נעשינו כאלה קטנים? מדינה עם פוטנציאל גדול כל כך הופכת למדינת כיס. מדינה עצמאית שרוצה בכוח להפוך למדינת חסות. וכמדינת חסות אי-אפשר להתקיים כאן.</t>
  </si>
  <si>
    <t>בשתי שאלות אני נתקל ללא הרף. הראשונה: האם אינך סומך על יצחק רבין, רמטכ"ל ששת הימים? אני מצטער לומר לכם, חברי הכנסת, הכרתי את רבין איש הצבא והערכתי אותו מאוד. אך אין זה אותו אדם. לצערי – ואני אומר "לצערי" במלוא הכנות; לא היה לי מעולם ריב כלשהו עם יצחק רבין, במשך יותר מ-40 שנה – לצערי, לא נשאר מאומה מכל עקרונות הביטחון הציוניים שלו. בשישה ימים שחרר את חבלי המולדת, ביוני 1967. ובשישה ימים, בספטמבר 1993, קרס והתמוטט וחתם על הסכם הכניעה לערפאת בבית הלבן, הסכם גרוע אפילו למי שרוצה פשרה. לא מדובר כאן בעזה ויריחו תחילה, אלא הכול ומייד, לפי לוח זמנים שעליו התחייב, לרבות משא-ומתן על ירושלים ומתן זכות השיבה. והשאלה השנייה: למה לא לנסות? הרי אנחנו רק מנסים. והיה והניסיון לא יצליח, נחזיר את המצב לקדמותו. מה, אתה מזלזל בצה"ל? מוסיפים ושואלים. אדוני היושב-ראש, אני מכיר את צה"ל טוב יותר מרוב היושבים כאן, מימין ומשמאל. השתתפתי בכל מערכות ישראל, ואני רוצה לומר לכם שצה"ל איננו כול יכול. לדוגמה, בימים אלה – 20 שנה למלחמת יום הכיפורים, שרק במחיר כבד ביותר הסתיימה כפי שהסתיימה. וזאת לזכור, היא לא התרחשה במרכז הארץ. אני מזהיר כאן: לא ניתן יהיה להחזיר את המצב לקדמותו, כי לא סיכמתם מראש אפשרות כזאת. יש לזכור, ארצות-הברית עומדת מאחורי ההסכם. הסכמתם לגורמים בין-לאומיים שיעמדו כחיץ בינינו לבין ארגוני הטרור. וכי נפגיז קנדים ואמריקנים ואיטלקים, או נירה בנורבגים, בהולנדים, בבריטים? לא נעשה זאת, ובצדק. מה שעושים הפעם הוא בלתי הפיך, וצריך לדעת זאת. לצערי, עשיתם את הדבר הרציני ביותר בחיינו, בדרך הכי פחות יסודית. גם עכשיו אתם יכולים עוד למנוע הרבה מן הסכנות, אם תעשו את הדברים הבאים: הורידו את דגלי אש"ף מעל חומות העיר העתיקה בירושלים והניפו את הדגל הכחול-לבן. סגרו מייד את מטה אש"ף בירושלים, ב"אוריינט האוס", לפני שהבניין יהפוך לבית הממשלה הזמנית-קבועה של אש"ף, ואל תאפשרו פתיחת משרד כלשהו של האוטונומיה, אחרת תהפוך ירושלים לבירת המדינה הפלשתינית. ישבו יהודים בכל מקום בירושלים. אני מזהיר: כל חלק מירושלים שבו לא יחיו יהודים, לא יהיה בידינו. אל תחזירו פליטי 1967 ומלחמת העצמאות. צה"ל וכוחות הביטחון של ישראל הם שיהיו אחראים לביטחון חוץ ולביטחון פנים, פרט לענייני חוק וסדר שבין ערבים לבין עצמם, וייהנו מחופש תנועה מלא. לא יורשו אנשי אש"ף מזוינים או בלתי מזוינים להיכנס לכל חלק של ארץ-ישראל ממערב לנהר הירדן. אסור שייכנס כוח בין-לאומי. כדי למנוע פגיעות במתיישבים יהודים ולמנוע מלחמה בין יהודים לבין ערבים צריך לקבוע עכשיו שהאוטונומיה לא תחול על האזורים המיושבים ביהודים, צירי התנועה המחברים את הים התיכון עם נהר הירדן וים-המלח, ובין הים התיכון לנגב המערבי ורצועת-עזה. כבישים אלה משמשים את רוב האוכלוסייה היהודית המתגוררת ביש"ע. כמו-כן לא תחול האוטונומיה על אזורי ביטחון נוספים. יהיה רצף טריטוריאלי יהודי. האוטונומיה לפלשתינים, שהיא תוכנית גרועה בפני עצמה, אבל זה מה שחתמתם, תהיה אחת, אך ללא רצף טריטוריאלי, והיא תכלול את מרבית האוכלוסייה הערבית. יהיה חופש תנועה אזרחי לכול, פרט למשטרה הפלשתינית שתוכל לנוע רק בתחומי נפות האוטונומיה הערביות, ובכך יימנע החיכוך העיקרי בין המתיישבים היהודים לבין המשטרה הפלשתינית. אני מתריע, שאם לא נעשה כך תהיה מלחמה ממש בין המתיישבים היהודים לבין המשטרה הפלשתינית. יש לחזק את היישובים היהודיים ביש"ע ולהפסיק את האפליה והקיפוח על-ידי הממשלה כלפי יהודים שחיים שם. ממשלת ישראל, שמגייסת היום כספים ברחבי העולם לאוטונומיה של אש"ף, מפלה היום לרעה אזרחים יהודים החיים באותם שטחים. אני פונה מכאן לאזרחי ישראל תושבי ירושלים ושפלת החוף: דעו לכם וזכרו, לא אתם מגינים על מתיישבי ההר, הם המגינים עליכם. הם, המתיישבים בהר אפרים, ביצהר, בתפוח, במגדלים, באריאל, באלון-מורה, בקדומים ובמקומות אחרים, בבית-חג"י, בכרמל, במעון, בבית-יתיר, בסוסיא ובשמעה שבהר חברון, בנווה-צוף, בנחליאל ובעטרת, בטלמון ובדולב, במעלה ובנילי שבחבל בנימין. הם יגנו על עצמם, הם לא יזוזו ממקומותיהם, הם לא ייכנסו תחת שום שלטון פלשתיני, כאשר אתם, לצערי, תחגגו בריקודים עם מחבלי אש"ף, וחלקכם, לבושתי, עטופים בדגלי המרצחים. אני מדבר אליכם כיהודי אל יהודים, איך יכול להיות שביום אחד, בשבוע אחד, מוחלים על הכול? לעתים עומדים במצבים שבהם אין ברירה, לעתים עומדים במצבים כאלה, אבל מה הם פרצי השמחה האלה, הריקודים האלה? איך יכול עם לנהוג כך? אני יהודי, ואני חושב שהיהודים כפרטים הם אולי המוכשרים ביותר שיש. הם כשרוניים, חכמים, הם תרמו תרומה לעולם בערכי מוסר ובחוכמה.</t>
  </si>
  <si>
    <t>– – לא מחלף אחד מעבר לאלה שהיו בעבודה בזמננו. אפילו לגרש אינכם יודעים. מתוך 415 אנשי ה"חאמס", כ-250 הם אזרחים ירדנים, תושבי יהודה ושומרון. הם אזרחים ירדנים. אותם היה צריך להפנות למקום אחד, כמו בכל מדינה שמכבדת את עצמה, למדינה שהם נושאים את אזרחותה. אפשר היה לפזר אותם במספיק מקומות, לא אפרט את זה כאן. תאמינו לי, אני יודע, אני עשיתי את זה.</t>
  </si>
  <si>
    <t>ערערתם קשה את יהדותה של ישראל. אתם מעבדים תוכניות חינוך שמערערות את זכות היהודים לארצם. נכנעתם כניעה מחפירה לדרישות שתי מפלגות ערביות לאומניות ואנטי-ציוניות בנושא ההתיישבות בוואדי-עארה, הפסקתם לבנות בנצרת-עילית, בעכו, במצפים בגליל, וגרמתם לעצירת התהליך שבו הגענו להישג כה חשוב, יצירת רוב יהודי בגליל. גיליתם חולשה נוראה במשא-ומתן. ויתרתם, עשיתם מחוות מיותרות. התשובות הערביות עד כה – שלילה מוחלטת. הם רוצים עוד – ואתם תיתנו. עכשיו גם תשלמו לאש"ף כדי שיואיל לחזור לשולחן הדיונים. הרי הוא, לדבריכם, יהיה מושיענו ומגיננו, שיקבל אוטונומיה שהיא מדינה פלשתינית. וכל זאת הספקתם בחמישה חודשים; כל כך הרבה. אני שואל – וכי מגיע לכם אמון? לו היתה השאלה העומדת לפנינו לא הגנת חיי אזרחי ישראל אלא הצטיינות בדיבורים – או-אז הייתם גיבורים בעינינו. איש מאנשי סיעתי לא יחלוק על כך. הו, כמה דיברתם. פרט לזה – לא כלום, מאומה. אומרים לי: אתה עצמך הצעת ממשלת חירום לאומית ובמרכזה העבודה והליכוד. אכן הצעתי. זה היה על דעתי, ואכן הצעתי. גם עכשיו אני סבור שזו הדרך היחידה, ממשלת חירום של מומחים לזמן קצוב ולמטרה מוגדרת אחת – חיסול הטרור על כל ארגוניו, ועדיין ניתן לעשות זאת – –</t>
  </si>
  <si>
    <t>אני רוצה לומר לכם מלה בנושא הביטחון. מה שעשיתם בתשעת החודשים האחרונים, ואחרי שדם רב ומיותר, יהודי וערבי, נשפך, כשבממשלה אחזה פניקה; נכון, בציבור יש דאגה וחרדה מוצדקות, אבל אין פניקה, פניקה יש בממשלה. הממשלה נקטה כמה צעדים בתחום הביטחון, צעדים שאני המלצתי עליהם במשך למעלה מחמש שנים. עדיין לא הכול, עדיין מעט, וכמובן מאוחר מאוד, אבל לפחות יש התחלה מסוימת, ויש לברך על כך. אם כי צריך לזכור שהסגר יעיל רק בגלל נוכחותנו בשטח, דבר שאפשר היה לעשות לפני חודשים ארוכים, אם לא לפני שנים. בנושא הביטחון נכשלתם והכשלתם את העם, ובנושא המדיני – אין שום תשובה מסוריה, וכבר הבטחתם נסיגה ללא כל תמורה. אתם מפקירים את הגנת הצפון, וגם בירושלים אתם מוכנים לוותר וכבר נתתם סימן בעניין פייצל חוסייני. נתתי לכם אפשרות להינצל בהצעה שהצעתי לפני כמה חודשים. הצעתי ממשלת חירום, קבינט של מומחים לפרק זמן קצוב וקצר במטרה אחת – חיסול הטרור האש"פי וה"חמאסי", שתחליף את הממשלה הכושלת הזאת. אם אינכם מקבלים זאת, תצטרכו ללכת כולכם. ויש לעשות הכול כפי שניתן במשטר דמוקרטי, ולפי החוק, כדי שתפנו מקומותיכם לטובים מכם, מהר ככל שניתן.</t>
  </si>
  <si>
    <t>אדוני היושב-ראש, כנסת נכבדה, בטרם בנתה ממשלת המערך והשמאל, בראשותו של מר רבין, אפילו בית אחד, בטרם סללה אפילו מטר אחד של כביש, לפני שקיימה אפילו דיון רציני אחד, היא מיהרה לגזור גזירות, להוציא תקנות, שבאו להקפיא ולהפסיק את הבנייה וההתיישבות של היהודים ביהודה, בשומרון, בחבל-עזה, בנגב – כן, בנגב – בוואדי-עארה, והיום התבשרנו מה שלא ידענו עד היום, שגם בגליל. עד היום חשבנו שבגליל יבנו; גם בגליל, וטרם ראינו את החלטתכם להמשיך ולבנות ברמת-הגולן. על התקנות האלה ניתן לומר את הדברים הבאים מייד בהתחלה: "מחוץ לכל שאלה על תוקף משפטי, צדק ואיתנות כלכלית של התקנות, אנחנו קובעים כי שעה זו בייחוד היא הבלתי-מוצלחת ביותר בשביל התקנות. הארץ רק עכשיו מתחילה להתנער מתוצאות החורבן של ארבע שנות המהומות. התקנת משטר זה בתנאים אלה עשויה לעכב את השיבה למצב הנורמלי, את הקמת יחסי השלום בין היהודים והערבים. המדיניות החדשה הנקבעת בתקנות מתנקשת בלבו של היהודי בשוללה מן היהודים את הזכות להתיישב על הקרקע מחוץ לתחום מושב צר". הדברים הללו נשמעים כאילו נכתבו היום נוכח גזירות ממשלת המערך והשמאל, שהוטלו על הבנייה לא רק ביהודה, בשומרון, בחבל-עזה, אלא גם בדרום ובנגב ובגליל. אבל, לאמיתו של דבר, הם נכתבו על-ידי לא אחר מאשר דוד בן-גוריון, כפי שפורסמו בעיתון "הארץ" מיום ה', 29 בפברואר 1940. מעניין, דרך אגב, לראות את עיתון "הארץ" מאותו תאריך, שהיה אז עיתון ציוני, אז.</t>
  </si>
  <si>
    <t>מעניין לראות את המסגרת השחורה ומעניין לראות את מה שהוא אומר: "כי את כל הארץ אשר אתה ראה, לך אתננה ולזרעך עד עולם". אמרתי: הדברים נכתבו על-ידי לא אחר מאשר דוד בן-גוריון. הוא כתב את דבריו בשם הנהלת הסוכנות היהודית אל הנציב העליון הבריטי במחאה על הגזירה של הממשלה הבריטית, גזירת "הספר הלבן", שצמצמה את זכות היהודים לקנות קרקעות בארץ-ישראל. ואפשר להוסיף את דברי בן-גוריון מיום 28 בפברואר 1940, יום קודם, כשאמר: "התקנות שוללות מן היהודים את השוויון בפני החוק ומנהיגות אפליה גזענית. הן כולאות את היהודים בתוך 'תחום מושב', דומה לזה שהתקיים ברוסיה הצארית". והיה עוד חלק, שאני פשוט לא רוצה להוסיף אותו, כי יש להניח שהוא לא היה אומר אותו לגבי ממשלה יהודית, אבל מי שירצה ימצא אותו בדברים. גם אני לא הייתי אומר אותו היום, כי מדובר בממשלה יהודית. מה שחמור הוא, שלא הייתי צריך לשנות אפילו מלה אחת מדבריו של דוד בן-גוריון. כל מה שהוא אמר אז על גזירות הממשלה הבריטית, כל מלות הגינוי והביקורת שלו אז – פרט לנושא אחד, שהוא לא היה אומר אותו ואני לא אומר אותו, שהוא השווה את זה למשטר הנאצי, אבל בן-גוריון לא היה אומר את זה לממשלה יהודית – נכונים לחלוטין גם לגבי גזירות ממשלת רבין, שהן חמורות מגזירות "הספר הלבן". אז, תחת השלטון הזר, לא היתה מגבלה על התפתחות ובנייה ביישובים קיימים. אני חוזר ואומר: חמור מ"הספר הלבן". מעניין מאוד להסתכל, הנה מפת "הספר הלבן", אלה הם האזורים שבהם מותר לקנות קרקעות, אלה הם האזורים הלבנים שאתם רואים כאן. לא יהודה ושומרון, לא הדרום והנגב, ומה ששמענו היום, גם לא בגליל. הנה המפה, זה מה שזה שמזכיר. זה מה שהממשלה שלכם הביאה, זה בדיוק. זו המפה. בממשלה זו יש המתיימרים להיות ממשיכי דרכו של בן-גוריון בהתיישבות ובביטחון. אין עיוות גדול מזה. אין שום דמיון בינם לבינו, לא בנושא ההתיישבות היהודית ולא במימוש זכות ההגנה העצמית של היהודים בארצם. גזירות אלה של ממשלת רבין לא רק שלא יביאו את השלום, אלא יובילו לטרור פלשתיני, ובסופו של דבר למלחמה כל-ערבית נגד ישראל. כדאי לזכור זאת, יש פה בינינו כאלה שכבר נשאו את עול מלחמת העצמאות על כתפיהם. זה דומה בדיוק למה שהיה אז, כשהגזירות הבריטיות הביאו למהומות הדמים – בעצם זו כבר היתה מלחמה נוראה – ב-1948-1947, שלבסוף הובילו לפלישת צבאות ערב למדינת ישראל מייד כשנולדה. כי אין הערבים רואים במירוץ הוויתורים של רבין וחבריו אלא דבר אחד בלבד: חולשה יהודית, פחד יהודי, כל אותם גורמים המזמינים בסופו של דבר, בסופו של תהליך הקרוי "עשיית השלום", את התוקפנות והמלחמה הערבית. אמרתי, אין כל דמיון בין בן-גוריון לבינם. אבל אני מוכרח להודות, כמי שנולד בהתיישבות ובא מן הצד הזה של המפה הפוליטית – אין כל דמיון בינם לבין מה שהיו בעבר; אין שום דמיון. למי אתם דומים? אתם דומים להורים שלי? להם אתם דומים? למי אתם דומים בכלל? מהיכן נוכל להגן על שפלת החוף, שבה, לאורך רצועה צרה שרוחבה בין 9 ל-25 קילומטרים, ואורכה פחות מ-120 קילומטרים, חיים שני-שלישים מתושביה היהודים של ישראל; מדינה שברדיוס של 30 קילומטר מתל-אביב חיה מחצית מאוכלוסייתה היהודית של ישראל – מהיכן נגן על אוכלוסייה זו? על כך ענה שמעון פרס ביוני 1976, כשר הביטחון – אני יודע שהדברים האלה כבר צוטטו; ראשית זה מראה על תיאום חזק בתוך האופוזיציה, ושנית – זה גם מעיד על האנשים. אמר שר הביטחון דאז – ואני רוצה לומר לכם, הוא לא היה שר ביטחון גרוע: "יש לשמור, שבישראל יהיה לא רק אורך אלא גם רוחב. אל לנו להתפתות לכל מיני יועצים ועיתונים לחזור לארץ שרוחב מותניה 14 קילומטרים. הכול אומרים, שצריך להגן על רמת-הגולן, ששם יש הרים גבוהים. גם בשומרון יש פסגות גבוהות ולמרגלות השומרון שוכנת רוב האוכלוסייה של ישראל". ומוסיף אותו שר ביטחון, שמעון פרס: "ואפילו אדם איננו אוהב את תל-אביב או חדרה, אין זו סיבה להפקיר אותן". ולא הוא בלבד, הרמטכ"ל בזמנו, מרדכי גור, אומר בריאיון ל"ניוזוויק", ב-1 במאי 1978: "כחייל", כך הוא אומר, "אין לי כל ספק, שכדי להגן על ישראל אנחנו חייבים להישאר על רכס ההרים של הגדה המערבית לכל האורך מחברון ועד שכם, כמו גם בבקעת-הירדן". איך הופכים לפתע את היישובים בית-חגי, אדם – אותו יישוב שחבר הכנסת מצא זעק לגביו, למה הוא זעק לגבי אדם? מי אתם שתבואו לדבר על סדר עדיפויות חדש? מי גר באדם? הנידחים מהשכונות הדלות של ירושלים. על מי הרמתם את היד, אתם? על איזה סדר עדיפויות אתם מדברים? על מי? על הדלים בבני ירושלים. לכן הוא נזעק, כאיש ירושלים – כוכב-יעקב, פסגות, עופרה, בית-אל, עטרת, טלמון, שילה, עלי, מעלה-לבונה, רחלים, תפוח, יצהר, ברכה, אלון-מורה ואחרים, הנמצאים על רכס ההרים מחברון בואכה שכם, לנעדרי חשיבות ביטחונית? איך הפכו לפוליטיים? האינכם חושבים שזה משהו מעבר לדברי הבל? תהיו רציניים. אנא, השתחררו מכזבי תעמולת הבחירות. הגיע הזמן לעבוד, ליצור, לבנות, ולא להתרכז רק בניסיון להרוס. ממילא לא תצליחו. לא ניתן לכם.</t>
  </si>
  <si>
    <t>ויש "מומחים" ו"חכמים", שאומרים: ממתי התיישבות היא מגן? הרי על התיישבות שומרים חיילים. שאלה זו יש להפנות אליהם עצמם. ומה עם היישובים לאורך הירדן – ואני מדגיש, שאותם צריך לחזק? האם הם יעצרו את האויב? וממתי גוש-עציון, שאני בעד בנייתו בכל התנופה, הוא מגן לירושלים? רגע אחד, מדרום הוא מגן לירושלים? איך הוא הופך מגן לירושלים, הרי האויב נמצא אצלנו בחזית המזרחית מעבר לירדן – ירדן, עירק, סוריה, ערב-הסעודית? איך הופך פתאום גוש-עציון למגן ירושלים? מה אתם מתכננים שם בחלק הדרומי הזה, כדי שיצטרכו משם להגן על ירושלים?</t>
  </si>
  <si>
    <t>כאיש התיישבות אני אומר, שהנוכחות היהודית מסייעת להגנה על חבלי ארץ אלה בשתי דרכים: ראשית, בנטילת משימות ביטחוניות. כך היה מתחילת הציונות, עוד לפני הציונות הפורמלית. שנית, ביצירת מוטיבציה לאומית להגן על אזורים אלה. ילד יהודי, וכדאי שתקשיבו, שמשחק בין הסלעים בשומרון, כמו בבקעת-הירדן, כמו ברמת-הגולן, וכמו ליד גבול הלבנון, והיהודים החיים בחבל-קטיף, בכפר-דרום, בנצרים ובאלי-סיני – זה הביטחון. הילד היהודי שמסתובב שם – הוא הביטחון, זה הביטחון. כי זה מה שיוצר את המוטיבציה של התושבים להגן על עצמם, וזה מה שיוצר את המוטיבציה הלאומית להגן על חלקי אוכלוסייה יהודים שחיים שם, וזאת חרף ההסתה והניסיון להפריד בין דם לדם. הכיצד, אני שואל, דם תושבי מעלה-אפרים הביטחונית/הפוליטית הופך אדום יותר מדם תושבי תפוח, יצהר ועלי, הפוליטיים כביכול? וכיצד הופך כביש פוליטי? איך כביש הופך פוליטי? מה הופך את צומת כביש ירושלים–חברון–גוש-עציון לביטחוני, ואת צומת-תפוח, שבכל הסדר מדיני שלא יהיה יהיה תמיד הצומת האסטרטגי החשוב ביותר בארץ-ישראל המערבית, לפוליטי? מנין ההבל הזה? מנין רעות-הרוח הזאת? מאיפה המצאתם את זה? הפסיקו את דברי ההבל, הפסיקו להטעות את העם הזה, כמו בנושא הכבישים, כאילו נסללו כבישים רק ביהודה ובשומרון. על מה אתם מדברים? אנחנו סללנו והרחבנו את הכביש מנהרייה למעלות.</t>
  </si>
  <si>
    <t>רבותי, כביש דו-מסלולי הושלם לבאר-שבע, והתחלתי בסלילה של כביש שני. אני מניח שתעצרו אותו, כי הרי בדרום עצרתם הכול, כי בדרום זה הרי בתחום המפה שהראיתי לכם קודם. והמחלפים באזור תל-אביב רבתי – במשך שנתיים-וחצי הוצאנו חצי מיליארד ש"ח. ביהודה ובשומרון, במשך שנתיים, ויחד עם זה ברמת-הגולן, לרבות בכבישים ביטחוניים ובחבל-עזה, הוצאנו 57 מיליון ש"ח – 6.3%. המחלף הזה של הכפר-הירוק, הרי בגללכם הוא נעצר. קמתי יום אחד ואמרתי לבצע אותו, אף שההוצאה של 7 מיליוני ש"ח היא מיותרת, ואתם אולי עוד תרוצו להתלונן אצל המבקרת, אולי גם למשטרה, במה שנקרא ועדת המעקב שלכם. מי עשה את הדברים האלה? על מה אתם מדברים בכלל? אילו עדיפויות?</t>
  </si>
  <si>
    <t>הבאתם את עם ישראל לספור לא את דיביזיות הטנקים של האויב, לא את מספר המטוסים והטילים שלו, הבאתם את עם ישראל לספור את מספר הבתים, הדירות, היסודות, השלדים. במקום לראות את הבנייה האדירה הזאת כגורם לביטחונה ולחיזוקה של ישראל, אתם מעוורים את עיני העם בכך שאינכם רואים את העיקר, וזה עיקר חטאה של הממשלה הנוכחית עם כניסתה לתפקידה.</t>
  </si>
  <si>
    <t>אל תשכחו שהפתעת מלחמת יום-הכיפורים פרצה בממשלת מערך ולא בממשלת ליכוד. גם אז הם היו, הם – אתם, עסוקים בנושאים אחרים, שוליים. מה שמתרחש עכשיו זו מהלומה אנושה לשלטון החוק, ובמיוחד לתקינות הממשל בישראל. הדמוקרטיה מרשה ומאפשרת חילופי השלטון אך ורק על יסודות רציפות הממשל והאחריות הממשלתית. כאשר התחלף השלטון ב-1977 קוימו כל החלטות הממשלות הקודמות, גם אם לא נשאו חן בעינינו. אפשר לשנות מדיניות, אבל ביטול בוטה של החלטות חוקיות מפורשות, אופרטיביות, של ממשלה קודמת – זה דבר הרסני לממשל דמוקרטי. בתוכנית "מוקד" אמר מר רבין: "ישראל היא מדינת חוק ומכבדת הסכמים בין-לאומיים". כלומר, הסכמים עם ערבים – כן, אבל הסכמים וחוזים שהממשלה הקודמת חתמה עם יהודים ניתן כנראה לבטל בהינף יד. אני חוזר וקורא לכם: עצרו, אל תניפו את היד ההורסת מפעל בנייה ציוני. לא עשתה זאת שום ממשלה יהודית עד היום, ושום הנהגה ציונית ב-100 השנים האחרונות. כל זמן שלא תעצרו, אינכם ראויים לאמון העם.</t>
  </si>
  <si>
    <t>בן-גוריון הסביר: "מבין אני את דאגתך לרכוש הרב של החברה, ואני מניח שהרכוש לא יינזק יתר על המידה. אבל" – תקשיבו היטב, זה חשוב לכם, אלה המתיימרים להיות תלמידיו של בן-גוריון – "השלמות הטריטוריאלית של מולדתנו קודמת לכול – – –". כל זה קרה בימים הקשים ביותר של מלחמת העצמאות, ובכל זאת מצא בן-גוריון זמן, ב-7 ביוני 1948 – אלה הימים הכי נוראים שהיו – לפגוש את נובומייסקי; עד כדי כך הוא ראה חשיבות לעניין. בעקבות הפגישה רשם ביומנו: "היה צריך להעמיד את השניים למשפט צבאי". אין דברים יפים ועקרוניים יותר מהדברים שאמר בן-גוריון באותה עת קשה, המתאימים להתנהגות הממשלה הנוכחית, המאיימת לסגת ולעקור את ההתיישבות ברמת-הגולן, ולחסל בהדרגה, תוך לחץ לקראת נסיגה, את ההתיישבות בשומרון, ביהודה ובחבל-עזה. לזה אין לכם מנדט. לשלום יש לכם מנדט, לנסיגה – אין לכם מנדט. תודה.</t>
  </si>
  <si>
    <t>גברתי היושבת-ראש, כנסת נכבדה, יום מתאים מצאה הכנסת לדון בהסכם עם פושע המלחמה ערפאת, בעל בריתו ותקוותו הגדולה של השמאל הישראלי, יום שיש בו הרבה כאב ופיצול העם לשניים, יום שבו הכירה ממשלה בישראל בארגון הטרור אש"ף. מרצחי ה"חמאס" מן הצפון נעים עכשיו דרומה כדי להיפגש בקרוב עם מרצחי פתח-ערפאת שיגיעו ממערב וממזרח. בקרוב יישלח גם המכתב מראש ממשלת ישראל, שיישא את הכתובת: MR. ARAFAT DEAR – מר ערפאת היקר. זה יכול היה להיות יום אחר, יום של הסכמה לאומית רחבה, אלמלא התמוטטה הממשלה כבניין קלפים. זה היה תלוי בממשלה ובעומד בראשה. היום צריכה היתה הממשלה, וזאת ההודעה שהיתה צריכה למסור בכנסת – החלטה להעמיד לדין, כפושע מלחמה, את ערפאת, האחראי אחריות ישירה לרצח של אלפי יהודים וערבים חפים מפשע, בשיטות האכזריות ביותר. היום צריכה היתה הממשלה להודיע, לו היתה לנו ממשלה רצינית ואחראית, על כך שהיא מצאה דרך להסדר עם הפלשתינים תוך הסכמה לאומית רחבה, שעדיין ניתן להשיגה. כיצד ניתן להגיע להסכמה כזאת, ראשית כול להסכמה בין יהודים, שהיא הכרחית להצלחת התהליך? א. כדי לשמור על אחדותה של ירושלים כבירת העם היהודי ומדינת ישראל – ערביי מזרח-ירושלים לא יוכלו לבחור ולהיבחר. האם ראיתם את הצחוק השדי המרצד בעיניו של ערפאת, שמסביר שההחלטה הזאת הופכת את ירושלים לחלק מן המדינה הפלשתינית? ב. לא יוחזרו לארץ-ישראל המערבית לא מאות אלפים, לא עשרות אלפים ולא אלפים של פליטים פלשתינים. פתרון בעיית הפליטים חייב להיעשות במקומות מגוריהם – בלבנון, בסוריה, בירדן, בארצות המפרץ הפרסי – וזה חייב להיות חלק מן ההסכם. כניסתם רק תגביר את המתיחות והאיבה, כשיחזרו שוב למחנות פליטים דלים ונידחים ויראו מנגד את בתיהם לשעבר, את קברות אבותיהם ואת שדותיהם. ג. לא יורשו אנשי אש"ף, מזוינים או בלתי מזוינים, להיכנס לגבולות ארץ-ישראל המערבית. כניסתם רק תגביר את הטרור. התולים תקוותם שהם יחסלו את ארגוני הטרור האחרים – טועים ומטעים. גם אם יהיה שם מרחץ דמים נורא, התוצאה הסופית תהיה הגברת השנאה והטרור נגד ישראל. ערבים לא יילחמו נגד ערבים כדי להגן על יהודים. דרך אגב, אני פונה לאנשי השמאל, האם תעמידו אלפים בהפגנה נגד ראש הממשלה ושר הביטחון שלו, עם השלטים "רוצח", כשכאן מודיעים לכם מראש שזה מה שמצפים שיעשה פתח-ערפאת, בלי בג"צים, בלי "יש גבול", בלי "אמהות נגד שתיקה", בלי "נשים בשחור"? האם תעמידו הפגנה של אלפי אנשים בזמן שייערך מרחץ הדמים הזה, כשצה"ל עומד מבחוץ ומראש יודע מה שעומד לקרות? ד. לא ייכנס כוח בין-לאומי, צבאי או אזרחי, לאחר פינוי צה"ל. היום יש לצה"ל ולשירותי הביטחון הצלחות. לאחר הזנחה שהיתה מתחילת האינתיפאדה שונו ההוראות לכוחות הביטחון. בעתיד, כשיהיו כוחות בין-לאומיים, לא רק שלא נוכל להמשיך ולפעול כפי שאנו פועלים היום, אלא נכבול את ידינו במאבק בטרור. מה נעשה אם תהיינה פעולות טרור משם? האם נפגיז קנדים, אמריקנים, איטלקים, או שמא נירה על נורבגים, על פינים, על הולנדים, על בריטים? ברור שלא נעשה את זה, ובצדק לא נוכל לעשות את זה. אני מדבר על נקודות, שלו הייתם הולכים עליהן אפשר היה להגיע להסכמה לאומית רחבה, וזה היה רק בידיכם, ולא עשיתם כי התמוטטתם. ה. לא יימסרו סמכויות חקיקה למינהל העצמי. ו. לא תימסר שליטה בקרקע ובמים למינהל העצמי. ז. ייקבעו, לפני החתימה, כל הסידורים, בצורה הברורה ביותר, לטיפול במחבלים בתוך שטחי המינהל העצמי, לפני ביצוע פשעיהם, ורדיפתם ומעצרם או חיסולם אחרי הביצוע. הכול חייב להיות מוסדר מראש. אני מדגיש, האחריות לביטחון החוץ והפנים – על ישראל. דרך אגב, כך אנחנו ראינו את זה. אני אומנם התנגדתי לאוטונומיה מתחילתה, אבל מה שהבאתם כאן לא דומה במאומה למה שאנחנו התכוונו. זאת האוטונומיה של מר בגין, זיכרונו לברכה?</t>
  </si>
  <si>
    <t>או האם זאת האוטונומיה של מר שמיר, שהרחיק לכת בוועידת-מדריד? האם זה מה שהם התכוונו שיקרה? אני רוצה לומר לכם משהו. אני לא תוקף פה איש. אני לא מדבר אליכם כאיש אופוזיציה. היו לי מספיק בעיות גם בממשלה שישבתי בה, בנושאים האלה. אני מדבר אליכם כאיש שעסק עשרות שנים בביטחון. עשיתם, לצערי, עבודה רשלנית וחובבנית. תקנו זאת, תקנו את זה. יש לכם אפשרות לתקן. עד כאן אמרתי מה צריך לתקן מייד בטיוטת ההסכם, כדי למנוע סכנות. השאלה איננה עזה ויריחו תחילה אלא התוכנית עצמה. תפסיקו עם העניין הזה ואל תאמרו "הליכוד התחיל", "הליכוד עשה". לא חשוב מה הליכוד עשה או לא עשה. גם הליכוד עשה טעויות, ויש דברים שלמדנו במשך השנים. חשוב מה אתם הולכים לעשות ומה צריך עוד לעשות כדי לנטרל את תוכנית האוטונומיה מחלק ניכר של סכנותיה. הפתרון האמיתי והנכון היה מלכתחילה להדגיש שיש מדינה פלשתינית. ירדן היא המדינה הפלשתינית. מה שנעשה עכשיו זה הקמת מדינה פלשתינית שנייה. כרגע, בשלב הזה איחרנו קצת. ומה עוד אפשר לעשות, נוסף על הנקודות שהזכרתי, כדי לנטרל את סכנות התוכנית שהבאתם? א. האוטונומיה תחול על השטח, פרט לאזורים המיושבים ביהודים. צירי התנועה המקשרים את הים התיכון עם נהר הירדן וים המלח ומשמשים את רוב היישובים היהודיים ושטחי ביטחון מסוימים נוספים, אלה לא ייכללו בתחום האוטונומיה. ב. יהיה רצף טריטוריאלי יהודי. ג. האוטונומיה, שאני ודאי אינני חסיד שלה, תהיה אחת, אך ללא רצף טריטוריאלי, והיא תכלול את מרבית האוכלוסייה הערבית. ד. יהיה חופש תנועה אזרחי לכול, פרט למשטרה הפלשתינית, שתוכל לנוע רק בתחומי נפות האוטונומיה הערביות, ובכך יימנע החיכוך העיקרי בין המתיישבים היהודים, שאותם יש לחזק, לבין המשטרה הפלשתינית. מה שאני מציע הינו הרע במיעוטו. אל תגידו: אם נתבדה – נחזיר את המצב לקדמותו. אל תשלו, אל תטעו, ואל תטעו בעצמכם. צה"ל איננו כול-יכול בנסיבות כאלה. זו לא מלחמה כוללת. זה משהו אחר. וכבר ראינו שצה"ל איננו כול-יכול במאבקים מסוג זה.</t>
  </si>
  <si>
    <t>היום הייתם צריכים לשבח את לבנון, כי הרי לבנון היא אחד הגורמים העיקריים, כפי שקראתי במאמרו של אלוף במילואים, שגם חתם בין היתר על הכרוז שפרסמתם היום, שטוען שמלחמת לבנון היא אולי הגורם שתרם יותר מכול לקידום התהליך. ואני יכול להראות עוד כמה דברים שתרמו לכך, שלא אתם עשיתם. הפסיקו לדבר על סכנה של מלחמת אחים, אף שעשיתם את מעשה רחבעם בן שלמה ופיצלתם את העם לשניים. יהודים לא יילחמו ביהודים, אלא אם השמאל ייזום זאת. רק השמאל יכול לעשות זאת. במחנה הלאומי לא יהיו אנשים שיילחמו ביהודים. אבל תוכניתכם תביא למלחמה בין יהודים לבין הערבים. אל תעלו בדעתכם שאתם תמסרו לפתח-ערפאת אזורים שיש בהם יישובים יהודיים, והם יהפכו לבני חסות. הם לא ייתנו דריסת רגל למחבלי ערפאת ולשוטריו באזוריהם. איש מהם לא יחיה כיהודי בן חסות; אל תביאו לכך. לא תהיה מלחמה בין יהודים ליהודים, אבל אתם תביאו למלחמה בין יהודים לערבים. בזמן האחרון מרבה חבורה של מרבי להג לדבר על דמוקרטיה ועל שלטון החוק. אחד מהם דיבר כאן היום, דווקא אליו אני מתייחס במיוחד. אנשים שהיו נוסעים לחוץ-לארץ בסתר, יושבים במשרדי אש"ף ומתדרכים את ארגון המרצחים איך ללחוץ על הממשלה הישראלית, לרבות הממשלה הזו, הם מטיפי השקר העיקריים בעניין זה. אם מישהו מפר את כללי הדמוקרטיה – זו הממשלה הנוכחית. עליכם ללמוד מבעל-בריתכם החדש, פושע המלחמה ערפאת.</t>
  </si>
  <si>
    <t>אני רוצה לומר לך שבחודש יולי 1971, כאשר אני הייתי אלוף פיקוד הדרום, ראש הממשלה, הגברת גולדה מאיר, לכל הדעות ראש ממשלה של מפלגת העבודה, שלחה משלחת שרים, קבוצת שרים, ועדת שרים, כדי לדון בנושא הרצועה; באחד הנושאים היה עניין ההתיישבות היהודית. עמדנו על הדיונה ששם נמצא היום קיבוץ נצרים, ושם הוצגה התוכנית. היית צריך לראות את עיניהם של אלון, זיכרונו לברכה, ושל – – – זיכרונם לברכה, עיניהם הבריקו כאשר היה מדובר בהתיישבות יהודית. כל התוכנית ברצועת-עזה, דרך אגב, כולה תוכנית של ממשלת מערך.</t>
  </si>
  <si>
    <t>הממשלה שמר רבין מציג היום בפנינו שונה במרכיביה, ביעדיה, ובעיקר בכיוונה המצטייר מכל ממשלה קודמת, ובוודאי מכל אלה שעד היום מר רבין עמד בראשן או השתתף בהן, והשינוי כולו לרעה, כולו מעורר חששות כבדים, כולו רק לשלילה. כיהודי לאומי, נאמנותי מסורה בראש ובראשונה לעם היהודי ולאינטרסים החיוניים שלו, ורק בכפוף לכך, ובשורה שנייה, למסגרת המפלגתית. לכן גם, בשם מפלגתי, אינני מהסס כלל לומר למר רבין מעל במה זו, כי אם יפריך את החששות החמורים שממשלתו מולידה כמעט בלב כל יהודי, ואם יוכיח כי גם בהרכב זה הוא מקדם ומשרת את ענייניו של העם היהודי ומבצר את יהודיותה של מדינת ישראל – הוא יגלה כי הליכוד איננו אופוזיציה מופקרת, כפי שהיתה מפלגתו ב-15 השנים האחרונות, אלא אופוזיציה אחראית. אבל, אוי למר רבין מאתנו ואוי לממשלה אם מדיניותו ומעשיו, וקודם כול בתחומי הביטחון הלאומי – המשא-ומתן עם ערביי ארץ-ישראל, ההתיישבות היהודית בכל רחבי ארץ-ישראל המערבית, שחייבת להימשך, והמפה החדשה – זהו המהפך האמיתי שהביאו ממשלות הליכוד. זה דבר שאין איש יכול לשנותו עוד, אבל יש להמשיך בחיזוק המפה – –</t>
  </si>
  <si>
    <t>– – להמשיך ביישום ציוויי מגילת העצמאות, פעולות החקיקה, קידום העלייה ובכל הנושאים האחרים העומדים על הפרק ועוד יעלו על הפרק – אוי להם אם יתברר שבכל אלה יאשר מר רבין את חששותינו. לא נרשה כי במסווה של הבטחת שלום ושפע כלכלי יניח מר רבין יסודות למדינה ערבית שנייה בתוך שטח ארץ-ישראל, בצד מדינת ירדן, שהיא המדינה הפלשתינית, ונוסף עליה. לא נשלים, וניאבק בכל כוחנו בכל מעשה ובכל מדיניות של ממשלת רבין שתדחף את מדינת ישראל אל הדרך להתפתחותה, כלומר להתנוונותה, כמדינה דו-לאומית, ברוח חזון העיוועים של השמאלנות הישראלית. אני מנסה להאמין, שבכל זאת רוח הציונות האמיתית תגבר, ואם כך יהיה, ורק אחרי שנראה שכך יהיה – בינתיים האמון שלנו לא יהיה בממשלה הזאת – נוכל לברך את ראש הממשלה להצלחה במשימתו הכבדה. תודה רבה.</t>
  </si>
  <si>
    <t>שנית, הרי אתה, מר רבין, באת כביכול לשנות, לשפר. מה לך שתביא דוגמאות מהממשלות הקודמות? הרי באת להביא, כביכול, שינוי בסדר העדיפויות הלאומי. ומה הם השינויים שהבאת? אכן הבאת לשינוי, ממשלתך היא הראשונה מאז הקמת המדינה שאין בתוכניתה להקים השנה אפילו יישוב אחד, לא בגליל, לא בוואדי-עארה – זה כנראה האתנן למפלגות האנטי-ציוניות שנותנות לך רוב חוסם – אבל גם לא בנגב. אתה הפסקת ליישב את הגליל והנגב ביהודים. ועוד שינוי. אתה מביא לעצירת ההתיישבות היהודית בעיר העתיקה ולהפקרת ביטחונה. הממשלה שלך, מר רבין, הופכת יהודים הרוצים לגור בעיר העתיקה לאנשים שדמם מותר. זה סוג השינויים שהבאתם עד כה. אדוני ראש הממשלה, כל הנושאים שהזכרתי חשובים, אבל הדבר החשוב ביותר הוא החיים. כאן כבר שברתם את כל השיאים. מאז מכהנת הממשלה הזאת הלך מצב הביטחון והידרדר. הערבים רוצחים ישראלים, והיהודים מסבירים למה רוצחים אותם. כולם הפכו פרשנים. אני אינני רוצה להסביר למה רוצחים אותנו. פעולות הטרור נעשות על-ידי קיצונים המתנגדים לשלום, אמרתם. אך רוב חוליות המבוקשים שנערך עליהן מצוד הן כביכול של מתונים, אנשי "פתח" וארגונים פלשתיניים אחרים. גם מלבנון לא רק "חיזבאללה" פועל; 60% "חיזבאללה" והשאר ארגוני אש"ף אחרים. לטרור יש היום כתובת, שלא כמו לפני מלחמת "שלום הגליל" – אז היתה בלבנון ממלכת טרור אש"פית עצמאית. היום, אילו רצו הסורים, שלבנון כבושה על-ידם, להפסיק את הטרור, היו מפסיקים מייד, אלא שהממשלה לא דרשה זאת. על זה ענה מר רבין ואמר: בימי הממשלה הקודמת של הליכוד היו פניות של המשלחת שלנו למשלחת הסורית בעניין זה, ומה קרה? אז לא קרה מאומה, כי המשיכו בדיונים כרגיל. אבל אתה באת הרי לשנות. אפילו לא ניסית. הרי לו השתמשת בקלף שבידך, אולי היית מצליח. גם אזור הביטחון היה צריך להיות אחר. הצעתי זאת בעבר, ובלי להיכנס כאן לפרטים – הוא יכול להיות אחר.</t>
  </si>
  <si>
    <t>לא אכפת לי, שה"חיזבאללה" יירו את ה"קטיושה" האחרונה, אומר נציג הממשלה. זה עניין של יוקרה אצלם, מסביר אלוף במילואים, עסקן מפלגתי, כאילו לפנינו משחק יוקרה של שתי קבוצות ספורט, מעין דרבי מקומי. ה"קטיושה" נועדה להרוג, ולכן היא משוגרת אלינו. האם באמת לא אכפת לנו שהם יירו את ה"קטיושה" האחרונה, שיכולה, חס וחלילה, לגרום לאבדות בנפש, או אולי עלינו להביא לכך, שלא ירצו, או לא יוכלו, לעשות זאת? בירושלים, ביהודה, בשומרון, בחבל-עזה, בתענכים, המצב החריף ללא נשוא. 130 יהודים נפלו מאז תחילת טרור האינתיפאדה, מתוכם 15 יהודים מאז הוחלפה הממשלה, לפני כשלושה חודשים. חיי יהודים הופכים הפקר, ואצלנו כולם מסבירים, פרשנים – הפוליטיקאים, ולצערי גם מפקדים בצה"ל. אומר מר רבין: קל לי היום יותר להילחם בטרור מאשר כאשר הייתי שר הביטחון בממשלת האחדות הלאומית. אדוני ראש הממשלה, אם קל לך יותר, מדוע אינך פועל? תעשה סוף סוף משהו. אני יודע שזה קשה. אני עשיתי זאת, אני יודע איך לעשות זאת. זאת פעולה ממושכת וקשה, אולי היא תארך חודשים, אבל אפשר להצליח בה.</t>
  </si>
  <si>
    <t>כבוד היושב-ראש, כנסת נכבדה, ראשית, הרשה לי להודות לך על איחוליך, וכן לחברים אחרים שאיחלו לי איחולי החלמה. אתמול, בתוך יממה אחת הדהדו בכלי התקשורת שלנו במעורב הידיעות הבאות: ראש הממשלה החליט לשחרר 800 מחבלים ערבים מארגוני הטרור; ערפאת מודיע על המשך הטרור; בתי מחבלים שנאטמו – ומדובר בדרך כלל בכאלה שהיו מעורבים בפעולות טרור קשות – ייפתחו מחדש; סמטאות שמהן הגיחו מחבלים ערבים לביצוע פשעיהם ונסגרו – ייפתחו; הקלות ניתנו לתנועת ערבים בשטחי ישראל. לעומת זאת, הבית שבנו יהודים בגבעת-החרסינה בחברון ייהרס.</t>
  </si>
  <si>
    <t>הבית שהוא אחד מבתים רבים שייבנו. אזור הר-יהודה הוכרז שטח צבאי סגור רק ליהודים. כ-50 יהודים שניסו להגיע לגבעת-החרסינה נעצרו. ובהמשך, ראש הממשלה הורה לבטל את צווי הגירוש נגד 11 מראשי המחבלים. זה – כאן. ובוושינגטון מתחרים נציגינו בקבוצות המשא-ומתן השונות, מי מביא באמתחתו עוד ויתורים. וצריך להודות, התחרות ביניהם קשה. על זה נוספה גם ההודעה הבוקר, ההודעה על הנסיגה ברמת-הגולן, מוסווית תחת יישום החלטה 242 ברמת-הגולן, דבר שמעולם לא העלינו בדעתנו לעשות. והכול חד-צדדי – אנחנו מוותרים יותר, הערבים תובעים יותר. הכול ביממה אחת, הכול בנשימה אחת, הכול ביד אחת ולפי הוראת ממשלה אחת; מסע מהיר במדרון ללא בושה, ללא כלימה, ללא אחריות. "שלוש ערים תפסו מקום גדול ויחיד במינו בהיסטוריה הקדומה של עמנו, שכם, חברון וירושלים" – אומר דוד בן-גוריון בהקדמתו לספר "חברון" ב-25 בינואר 1970; בן-גוריון כינה אותה "אחותה של ירושלים". לא אקרא את כל ההקדמה. אני מציע לעיין בהקדמה הזאת, יצירה נפלאה בפני עצמה. אצטט רק כמה משפטים: "בחברון מתחילה ההיסטוריה העברית – – – ושם קם הצבא העברי הראשון". קמה המלכות הגדולה ביותר שהיתה לישראל עד היום הזה. "אין לשכוח" – אומר בן-גוריון – "ראשיתו של גדול מלכי ישראל היתה בחברון, העיר שאליה בא העברי הראשון כ-800 שנה לפני דוד המלך, ונעשה משגה עצום ונורא אם לא ניישב את חברון, שכנתה וקודמתה של ירושלים, ביישוב יהודי גדול והולך בזמן הקצר ביותר. זה יביא גם ברכה לשכנים הערבים. ראויה חברון להיות אחותה של ירושלים". כך אמר בן גוריון על חברון. אבל מה קורה כעת בירושלים? אדוני היושב-ראש, תבעתי את כינוס המושב המיוחד הזה של הכנסת כדי לדון בהתנכלויות להתיישבות היהודית בעיר העתיקה בירושלים. ומי המתנכל? – השלטון העות'מאני הרקוב, ממשלת המנדט הבריטי המדכאת? לא, אף לא אחד מאלה, אלא ממשלת ישראל, ממשלה יהודית בארץ-ישראל. בטרם בנתה הממשלה הזאת בית אחד, בטרם הקימה מפעל אחד, בטרם יצרה מקום תעסוקה אחד קמה הממשלה כדי לעקור תושבים יהודים מהעיר העתיקה בירושלים, לב-לבו של העם היהודי. אמרתי, זה לא קרה בימי השלטון הטורקי. בימי השלטון הטורקי פרח היישוב היהודי בעיר העתיקה, רובו ברובע המעורב, מה שמכונה הרובע המוסלמי, מיעוטו ברובע היהודי. יש חומר נפלא, נכתבו ספרים אין-ספור, יש פרקים נפלאים בספר "ההגנה" על הגנת ירושלים בשנים 1920, 1921, 1929, שמציינים שמות של בתים. יש תיאור של רחל ינאית בן-צבי על הגנת העיר העתיקה, עם ציון שמות הבתים שעליהם מדברים עכשיו. הזמן קצר. יכולתי לקרוא בפניכם רשימה שלמה של בתים יהודיים שנרכשו או נבנו על-ידי יהודים לפני 150 שנה, 100 שנה, בתים שכל אחד מהם מגלם היסטוריה יהודית בלתי רגילה. בתחילת המאה הנוכחית היוו היהודים רוב בעיר העתיקה בירושלים, יותר מהמוסלמים ומהנוצרים גם יחד, והם מנו 19,000 נפש לפחות. היו 22 בתי-כנסת, שש ישיבות מפורסמות רק ברובע המוסלמי. רק אחרי פרעות 1920, 1921, 1929 ומאורעות הדמים של 1936 הצטמצם היישוב היהודי לרובע היהודי בלבד. זה היה פרק מפואר גם בהיסטוריה החדשה של העם היהודי בארץ-ישראל, פרק קסום מעורר התרגשות; כל בית, כל חצר וההיסטוריה שלהם, הסיפור המיוחד רק להם. אמרתי: המתנכל – זה לא המנדט הבריטי הזר. התאמינו? בפרעות תר"פ, כשנשרף בית-הכנסת על ספרי התורה שבו על-ידי פורעים ערבים, סביהם של חברי המפלגות האנטי-ציוניות שאפשרו לכם להרכיב את הממשלה, ונהרסה ונשדדה ה"חצר" של ויטנברג – מי שיפץ אותה? ממשלת המנדט הבריטי, שהקציבה 2,000 לירות שטרלינג, הרבה כסף אז. הבריטים שיפצו מה שאתם רוצים עכשיו להרוס. עצרו רגע, חשבו רגע. מה אתם עושים? האם אינכם מתביישים? מה אתם "מגנים" ועל מי אתם מגינים? את רכישת מלון "שפר" בשיח'-ג'ראח, שנבנה בזמנו על-ידי אנטוניוס, מזכירו של הארכי-רוצח המופתי חאג' אמין אל-חוסייני, והפך להיות רכושו של המופתי, שנרכש על-ידי יהודי אוהב ירושלים בשנת 1985, ובמקום היום בסיס מג"ב. ממקום זה יצאו הרוצחים שתקפו את שיירת הרופאים להר-הצופים בתש"ח. מה יש לגנות כאן? ובשיח'-ג'ראח נמצא כרמו של אותו מופתי רוצח, כרם בן 30 דונם, כיום בבעלות המדינה, ותוכנן על-ידי משרד הבינוי של הממשלה הקודמת להקים שם שכונה בת 200 יחידות דיור. עם הקמת הממשלה החדשה בוטל הדבר והוקפא. על מי אתם מגינים? על יורשיו של חאג' אמין אל-חוסייני? על מי? מה מקפיץ אתכם כשעיר-דוד, שהיתה מהמקומות הפרועים ביותר בירושלים, הפכה שכונה שקטה וילדים יהודים מטיילים ברחובותיה, ובעקבות זה גם קן המחבלים בסילואן שממול נרגע? אפשר לספר במשך שעות, ואולי טוב שיהיה כאן דיון על לב-לבו של העם היהודי, העיר העתיקה. כולנו לא יודעים די. אנחנו מתעסקים בבוסניה – – –</t>
  </si>
  <si>
    <t>– – צועקים מתוך כאב אמיתי, בחרתי לדבר בשקט. לא כי המצב קל בעיני. להיפך, הוא חמור בהרבה ממה שרוב אזרחי ישראל סבורים. אני עושה זאת בניסיון נוסף להביא את הממשלה השוגה להקשיב, לשמוע, לנסות לתקן את המשגים החמורים שכבר נעשו על-ידה עד היום. אני בעד שלום. אין יהודי שאינו תומך בשלום. אך מה שמתנהל עכשיו לא יוכל להביא לשלום, ולצערי יביא רק לשפיכות דמים, שתגבר מיום ליום, ואנו כבר רואים זאת במו עינינו. מהי טעותה העיקרית של הממשלה, ומהיכן חולשתה בעת ניהול משא-ומתן עם ארגון הטרור אש"ף ובראשו פושע המלחמה ערפאת? לפלשתינים מטרה ברורה, והם אומרים אותה בפה מלא מדי יום, ולפיה הם נוהגים במשא-ומתן. מטרתם המוצהרת: הקמת מדינה פלשתינית ביהודה, בשומרון ובחבל-עזה, שבירתה ירושלים. יש כמובן מטרות נוספות שמדברים עליהן עכשיו. לעומת הפלשתינים, לממשלת ישראל אין מטרה מוגדרת, ברורה. המטרה היא קצרת טווח, הסדר ביניים. כשיש מטרה, יש כושר תמרון, בלי לשגות, כי תמיד מתיישרים אל היעד הסופי. לעתים צריך לעצור קצת, לעתים צריך לסגת קצת, לעתים ימינה קצת, לעתים שמאלה קצת, אבל יש מטרה שאליה חותרים כל הזמן. כשאין יעד סופי, ולצערי אין לממשלה יעד סופי, היא לא הגדירה יעד סופי, לא עומדים על שום דבר עד הסוף. אומרים אז: לא נורא, נתקן בהסדר הקבע. אני רוצה לקבוע נחרצות: פתרון הקבע יושפע לחלוטין ממה שיקרה בהסדר הביניים. מי שחושב, כמוכם, שיוכל בעתיד להגיע לפשרה טריטוריאלית, למשל, בשטח שבו כבר ניתנה לאוכלוסייה אוטונומיה, טועה ומטעה. זה יהיה בלתי אפשרי. ראו כמה קשיים קיימים כבר עכשיו כשישראל מנסה במשא-ומתן לתקן מעשי רשלנות קשים שנעשו באוסלו. הערבים טוענים: אבל אתם כבר חתמתם על משהו שונה, ועל זה מתנהל המאבק עכשיו. איך לענות על הבעיה הזאת? כדי שלא לחסום את דרכנו בפני פתרונות בעתיד, יש רק דרך אחת, שסמכויות רשות האוטונומיה לא יחולו כבר מלכתחילה על אזורי ביטחון חיוניים לישראל – אזורי ההתיישבות היהודית, אזורים שחופפים, לעתים קרובות, צירי תנועה בעלי חשיבות אסטרטגית לישראל, בסיסי צה"ל בשטחי האימונים שלו. על תטעו, אמרו זאת כבר עכשיו, לא תוכלו לעשות זאת אחר כך. ההתיישבות היהודית בירושלים, ביהודה, בשומרון ובחבל-עזה היא כיום המחסום האחרון שעומד מול סכנת הקמתה של מדינה פלשתינית שנייה מערבית לירדן. אתם, אנשי מפלגת העבודה, הרי עמדתכם המוצהרת היא נגד הקמת מדינה פלשתינית ממערב לירדן, כך לפחות אתם טוענים. לכן צריך היום להפסיק את האפליה שיצרתם כלפי ההתיישבות היהודית ביהודה ובשומרון, בעיר העתיקה ובעיר-דוד, על הר-הזיתים ובמורדות הר-הצופים. יש לחזק את ההתיישבות הזאת, להשלים תשתיות, לעודד הצטרפות משפחות יהודיות נוספות, להשלים סלילת כבישים. אולי תקל עליכם מבחינה מצפונית העובדה, שכבישים אלה משרתים בעיקר את האוכלוסייה הפלשתינית. הרי ממילא אתם מגייסים היום בעולם כספים למדינת אש"ף, בכלל זה לכוחותיה המזוינים, הכוללים מחבלים באלפיהם, שיתחילו בקרוב להגיע על נשקם. בכנס של ראשי המגבית קרא שר החוץ הישראלי ואמר להם: הגיע הזמן להקים עכשיו את UNITED JERICHO APPEAL. זאת אומר שר בממשלת ישראל. זאת הוא אומר בין חלום למשנהו, בין הזיה לרעותה. אל תחכו, הפסיקו את האפליה. מתיישבי יש"ע, לרבות בקעת-הירדן ורמת-הגולן, הם המגינים על תושבי ירושלים, שפלת החוף, הדרום ואצבע-הגליל, ולא להיפך. אל תחכו, הכינו אותם לעמידה במצור, שאתם באיוולתכם מכניסים אותם לתוכו. אל תעמדו מנגד, אל תפקירו אותם. מדובר בכ-150,000 נפש ביחד, חלוצים אמיתיים. כל דור וחלוציו; אלה החלוצים של הדור שלנו. אין הבדל בין הבקעה לשומרון ובין יהודה לגולן. כל מאמציכם להטיל פירוד לא יצלחו, כי לכולם אתם מועידים אותו גורל. אנחנו שומעים ללא הרף את הצהרות רב-המרצחים ערפאת על הקמת מדינה פלשתינית. לישראל, פרט להתיישבות היהודית אין כל מענה. בדרך המוטעית שהלכתם זה בכלל לא תלוי בכם. לכן, אתם צריכים להחליט היום, ואף להזהיר פומבית את בעל-הברית החדש שלכם מפני הכרזה על מדינה פלשתינית או נקיטת צעדים בשטח, שמביאים דה-פקטו להקמת מדינה כזאת, ולהודיע שצעד כזה יביא לסיפוח מיידי לישראל של האזורים מיושבי היהודים באזורי הביטחון.</t>
  </si>
  <si>
    <t>אדוני היושב-ראש, כנסת נכבדה, ממשלת השמאל הנוכחית יכולה לציין מדי יום משהו, משהו חדש, לצערי תמיד משהו שלילי. יום יום והמחדל שלו – בירושלים, בתענכים, בחבל-עזה, בגבול הצפון, בלב השרון; נושא נושא והכישלון שלו – האבטלה, החקלאות, הכלכלה, פיטורי עובדים ומינויים פוליטיים גסים, שלא היו דוגמתם, אפילו בשנים הקשות של ממשלות המערך בעבר; הונאת העולים, אפליית שכבות המצוקה. היום אנחנו עוסקים בדבר, שהוא בשורש הווייתנו בארץ-ישראל – בעניין ההתיישבות. לא סוד הוא, לצערי, שהיחס להתיישבות בכלל בארץ השתנה. חלפו השנים והזמנים שזכורים לי כילד, כנער, כאדם צעיר בארץ-ישראל, שגל התרגשות היה פוקד אותנו למשמע הידיעה על הקמת יישוב יהודי נוסף. לכמה אנשים אכפת מה קורה בחבל-תענך שבעמק-יזרעאל? "מקום ליד השטחים", כפי שאמר מר רבין. מי יודע משהו על המתיישבים שם, גברים ונשים, מגדלי הבצל והשומר בשדות, מי יודע עליהם, על מתיישבים אלמונים אלה, שעליהם שומעים רק כשנרצח מישהו מהם בידי מרצחים ערבים? כמה אנשים מוטרדים כאן, בבית-המחוקקים הישראלי, ממצבם של הקיבוצים מפלסים וברור-חיל? מה אתם יודעים בכלל על מה שקורה בהתיישבות היום? זו אינה בעיה מפלגתית, זו בעיה לאומית. נכון, אתם אינכם בודדים בבורותכם ובחוסר העניין שלכם בהתיישבות. אני עצמי ניהלתי בעניין זה מאבק חסר פשרות, כחבר ממשלה, במשך 15 שנה, פעמים רבות בעצמי. אבל, מה שאתם עושים עכשיו חמור יותר. אתם מאיצים את התהליך. מכם לא נדרש לעשות; מכם נדרש רק דבר אחד: לא להפריע, לא לחבל במאמץ ההתיישבותי הנוכחי, שהחלה בו ממשלת הליכוד. בין יתר החלטותיה החשובות, החליטה ממשלת הליכוד לעשות מה שניתן לעשות רק בעת גלי עלייה גדולים. מתן פתרונות לשאלות לאומיות, כמו חיזוק היישוב היהודי בגליל, יישוב יהודים בוואדי-עארה, הפיכת הנגב למרכז יהודי גדול, התגשמות חלומו של בן-גוריון – גם את זה נטשתם. כל אלה יכולים לקרות רק כשמאות אלפי יהודים עולים ארצה. כשהתמניתי, לפני כשנתיים וחצי, לשר הבינוי הצגתי בפני הממשלה, ובפני ועדות בכנסת, בין היתר, את התוכנית לחילוצה של נצרת-עילית מן הכיתור על-ידי הפיכתה מהעיר שהיא היום, בת 37,500 תושבים, לעיר בת 90,000 נפש בתוך שנים מספר. זאת תוך מתן פתרונות דיור וסיוע ליישובים הערביים בעיר נצרת, עין-מאהל, משהד, א-רינה – – –</t>
  </si>
  <si>
    <t>ביום שחרור ירושלים, כאשר נשמעה הבשורה "הר-הבית בידינו" מפי מח"ט הצנחנים אז מוטה גור, נלחמתי עם אוגדתי בסיני. אני זוכר את פני החיילים למשמע הבשורה. לא אשכח זאת לעולם. איש סימפתי הוא המלך, מעורר כבוד ואהדה. מי ייתן ונוכל להתקדם עמו להסכם שלום ממש. אך מה לזה ולמקום הקדוש לנו ביותר? הייתי רוצה להצטרף אל התומכים בהסכם עם ירדן, אבל לא אוכל לתמוך אם לא תהיה הבהרה בעניין הר-הבית; הבהרה בנוסח שאומר אותו עכשיו או בנוסח דומה: ירושלים בירת העם היהודי ומדינת ישראל תהיה לעולם מאוחדת ובריבונות ישראל. חופש פולחן דתי מלא יישמר לבני כל הדתות, אך ללא סוברניות דתית או תפקיד או מעמד לגורם מדיני זר כלשהו. ויתרתם עד הסנטימטר האחרון של חולות סיני – מתריס ראש הממשלה מדי פעם בדברו או בפנותו אל אנשי הליכוד. והוא עצמו, ראש הממשלה, ויתר עד הסנטימטר האחרון של נשמת היהדות. אם לא נשנה את ההחלטה בעניין הר-הבית, הר-הבית שוב לא יהיה בידינו. תודה רבה. (הישיבה נפסקה בשעה 14:17 ונתחדשה בשעה 15:09.)</t>
  </si>
  <si>
    <t>אדוני היושב-ראש, כנסת נכבדה, אני בעד הסדר שלום עם כל מדינות ערב. בוודאי הייתי שמח לחתום ולתמוך בהסכם שלום עם ירדן. אלא שככל שחלפו הימים ומתקרבת שעת ההצבעה, אני מרגיש שלא אוכל להרים ידי בעד ההסכם הזה. והתלבטתי הרבה. יש הרבה סעיפים בהסכם, שאסור היה שיהיו בו, וסעיפים חיוניים הנעדרים ממנו, כמו: אי-קביעת הגבול בינינו לבין ירדן בקטע שבין ים המלח לעמק בית-שאן. אין אזכור על זכותנו ההיסטורית בעבר הירדן המזרחי, בארץ הגלעד, הבשן והחורן, נחלות השבטים ראובן, גד וחצי שבט המנשה. עניין הפליטים הפלשתינים והצורך ליישבם ולשקמם בארצות מגוריהם הנוכחיות איננו מופיע בהסכם. לעומת זאת, ישראל מוסרת מים, חרף מצוקתנו הקשה, ללא כל צורך. יש עוד סעיף, שפשוט אינני יכול להבין כיצד לא עמדה הממשלה על כך שהוא ייכנס להסכם, והוא: אי-הכנסת סעיף שמוציא מחוץ לחוק את ארגוני הטרור, לרבות ה"חמאס". ממשלת ישראל אפילו לא תבעה זאת. כל אלה הם משגים, משגים קשים, אבל ניתן אולי לעבור עליהם. כל אחד רוצה להרים ידו בעד שלום. אני בעד שלום לא פחות מאשר מישהו אחר בבית הזה, וראיתי את כל אימי המלחמות ומוראות המלחמות. אבל יש סעיף אחד, דבר אחד שאותו אינני יכול לקבל בשום פנים ואופן, והוא: מתן מעמד ותפקיד פורמלי לירדן בהר-הבית, המקום המקודש ביותר לעם היהודי. שום עם בעולם לא היה עושה זאת. שום אומה בעולם לא היתה מעזה לחשוב שיש לה זכות, בדורה שלה, לוותר על נכס היסטורי, לאומי, יהודי, שאין מקודש ממנו. רק גורם אחד העז לעשות זאת, אדוני היושב-ראש, זו רק הממשלה הזאת. אני אומר שבלי משהו מקודש לא נתקיים פה. אני מצטער מאוד, כי רציתי להיות בין אלה שירימו את ידם ויתמכו בשלום. אדוני היושב-ראש, אני לא יכול לתמוך בהסכם שבו ישראל מוותרת, וללא צורך – – –</t>
  </si>
  <si>
    <t>800 היחידות נבנו בימי ממשלת הליכוד – – –</t>
  </si>
  <si>
    <t>אדוני היושב-ראש, כנסת נכבדה, למען האמת לא התכוונתי לדבר כאן היום וחיכיתי לשמוע את דבריו של יושב-ראש סיעתנו. אבל, כששמעתי את דבריו של השר שחל חשבתי שאולי מוטב שאומר בכל זאת כמה מלים. עוד בנובמבר 1977, מכובדי השר, התרעתי על הסכנה שבתוכנית האוטונומיה. ההבדל הוא, שאני התרעתי, ואתם ביודעין תומכים בסכנה הזאת. זהו ההבדל. אני מציע, ביום מן הימים, כשאפשר יהיה, לפתוח את הסטנוגרמה של אותה ישיבה מ-1977, שם הצבעתי אכן על הסכנה והצעתי דרכים כדי למנוע את הסכנה הזאת, ובראש ובראשונה על-ידי התיישבות יהודית מסיבית. ואכן עשינו זאת, אני מודה, לא מספיק, אנחנו נשלים זאת כשנחזור, אני מקווה שבמהרה. עשינו, ולכן חיים היום 141,000 יהודים ביש"ע. אני רוצה גם להודות לכם על כך שבשנה האחרונה, תחת ממשלתכם, גדל מספר המתיישבים היהודים ביהודה ובשומרון ב-10.3%, ובשנה הראשונה לשלטונכם, כבר אז הייתם די פעילים, הוא גדל ב-10.4%. אנחנו רוצים לברך אתכם על כך.</t>
  </si>
  <si>
    <t>מכובדי השר, כדי שלא תהיה מוטרד, לא תדאג יתר על המידה, יהיו עוד הרבה יותר. אתם מדברים על התנהגות אחרת? גם אתה כאן, כבוד השר שחל, דיברת על התנהגות אחרת. אולי אני אחזיר אתכם למלחמת לבנון לרגע. ודווקא חשוב לי לצטט את בעל בריתכם של היום, את הרוצח ערפאת. אני מציע לעיין ב"דברי הכנסת" מיום 22 בספטמבר 1982; ציטטתי אז כאן את דבריו של המרצח הזה, שאמר שאתם – כך הוא אמר – תקוותם האחרונה. אז אתם מדברים על הדברים האלה? אתה דיברת על מלחמה בטרור. על איזו מלחמה בטרור אתם מדברים? הנה, נרצחו שני יהודים; נכון, מתנחלים שדמם הותר. זה נכון, אבל אפילו מתנחלים שדמם הותר, האם אטימת בית קטן אחד ליד מסגד, ואני לא בטוח אם ירו מהמסגד או מאותו בית קטן, זה נקרא מלחמה בטרור? הלא תבושו.</t>
  </si>
  <si>
    <t>עוד לא בניתם בית, עוד לא בניתם מאומה ביוזמתכם, אבל כולכם כבר מפרקים ומפנים. אולי תבנו קודם משהו? רבותי, הרי כאן צרחתם וצעקתם על בנייה מיותרת. למזלכם השארנו לכם קצת דירות. אפילו את זה לא הבנתם. בשטח מתרופפת האחיזה היהודית מיום ליום. ברמאללה – משטרה עירונית ללא מדים, ובג'נין החלו להופיע לפתע שוטרים מיריחו לבושי מדים. ביקורי קרובים, הסבירו לנו. ובתוך ישראל של לפני 1967, בתחומי "הקו הירוק", שהיה ולא יחזור עוד, כבר ניתן אישור לאנשי ביטחון פלשתינים לנוע חמושים. מאחזי צה"ל מפורקים ואף נבזזים על-ידי האספסוף הפלשתיני. הייתי מאוד שמח, מכובדי שר המשטרה, לקחת אותך, להראות לך מאחזי צה"ל המפורקים ונבזזים על-ידי אספסוף פלשתיני. ומעל הכול – הודעות ראש הממשלה, שנועדו להביא לבידודם של המתיישבים היהודים ביש"ע, להטיל בהם דופי, להשחיר פניהם. אלה שעומדים היום בקו ההגנה האחרון של ישראל, לפני דחיקתה לגבולות 1949, ניצבים היום לפני שתי בעיות: בעיה אחת – קשיים גדלים והולכים בשל הטרור ובשל החרמתם על-ידי הממשלה. הממשלה בוחרת בכל דרך צינית כדי להקשות עליהם את חייהם. אולי אתם רוצים דוגמה טובה? אני אתן לכם דוגמה טובה: ציר חוצה-שומרון, שיש בו תאונות כמעט יום-יום, נפגעים בו רבים, איננו מורחב. למה לא מורחב? כדי להקשות את חיי היהודים, אולי תיפול רוחם. והבעיה השנייה – איומי הממשלה לפנות את צה"ל ממרכזי הערים. אני רוצה לומר לכם: פינוי צה"ל ממרכזי הערים יפגע פחות במתיישבים היהודים. המתנחלים, שנואי נפשה של הממשלה הזאת, שהיא נגד כל דבר יהודי, ידעו להגן על עצמם. גם אם צה"ל יפנה את השטח, אני מודיע לכם: הם יישארו שם, ולעזרתם יבואו מאות ואלפים של מתנדבים, הכול לפי החוק, כמקובל במדינות דמוקרטיות, כמו שההורים שלנו עשו עוד בשנים עברו כדי לסייע ליישובים מבודדים וקטנים.</t>
  </si>
  <si>
    <t>לעזרתם יבואו מאות ואלפים של מתנדבים, שיסייעו ל-141,000 המתיישבים, שבתוכם 82,000 ילד, להגן על עצמם. אם צה"ל, כתוצאה מהוראת הממשלה – צה"ל מבצע את הוראות הממשלה – שתגיע להסכם עם בעלי בריתה, מרצחי אש"ף וערפאת בראשם, יפנה את חברון, אני רוצה לומר לכם משהו, אל תתפלאו: היהודים, 500 במספר היום, יישארו שם, ואליהם ינהרו מתנדבים מכל קצות הארץ, כמו שהיה נהוג בעבר – –</t>
  </si>
  <si>
    <t>– – מתנדבים לסיוע בהגנה על הנפש והרכוש ביישובים מרוחקים ומבודדים. אני רוצה לומר לכם, שאני משוכנע, שאם הרוב היהודי יופקר על-ידי הממשלה, היישוב לא יקטן בשטחו אלא יגדל בשטחו. תאמינו לי, הוא יגדל בשטחו וייווצר רצף יהודי מבית-הקברות העתיק – מה שנקרא היום "בית-הקברות הספרדי" – דרך תל-רומיידה ובית-הדסה ובית-רומנו לחצר-היהודים ולמערת-המכפלה, ודרך הקסבה המזרחית לקריית-ארבע. זה מה שיהיה.</t>
  </si>
  <si>
    <t>רבותי, כשיהיו בחברון 5,000 יהודים, ובעזרת השם יהיו בחברון 5,000 יהודים, וזה נוסף על קריית-ארבע, אז יהיה שקט גם שם. ואני רוצה לומר משפט לראש הממשלה. שמעתי את ראש הממשלה אומר: על 450 יהודים בחברון מגן כוח צבאי הגדול מן המספר הזה. אדוני ראש הממשלה, הנעדר מכאן, צה"ל בחברון איננו מגן על 450 יהודים אלא על היסטוריה יהודית בת 3,800 שנה; על זה הוא מגן שם. אותם 500 יהודים שיושבים שם היום הם אלה שמאפשרים לאלפי יהודים לבוא ולהתפלל במערת-המכפלה. אני שמח לבשר כאן, זה בוודאי ישמח אתכם, שמספר היהודים הבאים להתפלל במערת-המכפלה גדל משבוע לשבוע, כי יש בסיס יהודי בחברון, ותמיד יהיה. פינוי צה"ל ממרכזי הערים. הסכנה העיקרית היא ליישובים בתוככי "הקו הירוק" – את זה כדאי שתבהירו – שאינם ערוכים להגן על עצמם. כשצה"ל ייסוג מקלקיליה – בכפר-סבא החיים לא יהיו נורמליים עוד; וכשיפנה את טול-כרם – בכפר-יונה ובנתניה יכה הטרור שבעתיים; ומי שיפנה את ג'נין – יקבל טרור מוגבר ב"תענכים" ובעפולה.</t>
  </si>
  <si>
    <t>וכשתוחלף הממשלה – ואני מקווה, בקרוב – אני רוצה לומר לכל אלה שיש להם ספקות: משימתה הראשונה תהיה להעלות את מספר היהודים ביש"ע מ-141,000 לחצי מיליון. זו תהיה המשימה הראשונה, זה יהיה השלב הראשון, ואז, סכנתה של מדינה פלשתינית שנייה ממערב לירדן לא תהיה קיימת עוד. ובינתיים, נוכח כל מה שקורה, את הממשלה הזאת, שניסית כל כך להגן עליה, אדוני השר, יש להוריד. תודה רבה.</t>
  </si>
  <si>
    <t>אנחנו במקומכם היינו מקשיבים להם. אנחנו הרי חולקים על ההסכם עם ערפאת מיסודו, אבל לשיטתכם, היינו משאירים בידינו את הזכות לבצע פעולות מנע, מרדף והענשה של מחבלים בשטחי האוטונומיה; לא לחזור לעזה אלא לחדור לעזה כשצריך, כדי לחסל שם מחבלים ומפקדיהם. לפי כותרות בעיתונים, ואנחנו רואים כאלה בימים האחרונים, לא מחסלים טרור. אני יודע, אתם מסבירים: אבל ערפאת לא יכול. זה נכון, לא יכול, ולא רוצה, אבל על זה היה בנוי ההסכם שלכם. אתם צריכים להחליט: נכשלתם בהערכתכם, או פשוט רימיתם. תבחרו אתם, תחליטו אתם מה אתם רוצים. אנחנו במקומכם לא היינו נכנסים לפאניקה ולא היינו מודיעים על תרופת הפלא החדשה שלכם, ההפרדה, שהיא איוולת חדשה. הרי המלחמה בטרור וההפרדה הן דבר והיפוכו. איך יפעלו שירותי הביטחון שלנו, שאינם יכולים להיכנס לקלקיליה או לשכם או לטול-כרם? להיפך. אם תמשיכו בתוכניתכם – שבעיני היא פסולה מלכתחילה, אבל אתם, לצערי, היום הממשלה – ביהודה ובשומרון, אנחנו היינו אומרים לכם שלא להכניס יותר מאשר משטרה לשמירת חוק וסדר – אמרתי את זה כאן, מעל הדוכן הזה, בספטמבר בשנה שעברה – אבל היינו משאירים את האחריות למלחמה בטרור בידינו ואת זכות הכניסה לכל מקום כדרך של שגרה לכוחות הביטחון שלנו. אנחנו במקומכם היינו מוודאים, שהביקורת במעברים תהיה אמיתית ולא פיקטיבית כפי שהיא כיום, ואני אומר את זה בכאב. אני הייתי חייל הרבה שנים, אני אוהב את הצבא, אבל לו באתם, כפי שאני עושה, והסתובבתם בנקודות הביקורת, הסתכלתם על המאהלים, ראיתם מה קורה שם, היה פוקד אתכם זעזוע כפי שהוא פוקד אותי. הייתי מוודא שהביקורת במעברים תהיה אמיתית ולא פיקטיבית כפי שהיא כיום. תעמדו שם פעם אחת, תסתכלו, אני עושה זאת לעתים קרובות; מספר היוצאים והעוברים במעברים אסור שיעלה על אלה שאפשר לבדוק ביעילות. הרי זאת פיקציה מה שקורה שם, ואני לא נכנס, כרגע, לשאלה האם צריך להיות סגור או פתוח. יש דעות שונות בנושא הזה. אנחנו במקומכם היינו מוודאים שהחיילים ייראו כחיילים, אלה החיילים של כולנו; שהלכלוך ייעלם. ראיתם בטלוויזיה את החיילים שישבו ליד הבניין שבו נרצח וקסמן; איך הם נראו שם? באילו ערמות זבל הם שכבו שם? אחר כך מתפלאים על כמות הקורבנות שיש. את זה היינו עושים במקומכם, ואני אומר זאת מתוך כאב. היינו מוודאים שהחיילים ייראו כחיילים, שהלכלוך ייעלם, שהדגלים הקרועים יוחלפו בחדשים והמשמעת תחזור. אתם הבאתם לפוליטיזציה של הצבא, אנחנו נפסיק זאת. מפקדי צבא – ואני אוהב את צה"ל, שירתתי 28 שנים בצה"ל ועשיתי את כל הדרך שם – יילחמו בטרור ולא יעסקו בהסברת עמדות הממשלה. זה לא עניינו של שום דרג צבאי. אנחנו במקומכם היינו מפסיקים לדבר על אויבי השלום. לא את השלום הם רוצחים – את היהודים הם רוצחים, ואתם יודעים זאת. כיצד קורה שכאשר הממשלה מבטיחה לציבור שהשלום בפתח, דווקא אז מתבצע בלב תל-אביב הפיגוע החבלני החמור ביותר שהעיר הזאת ידעה אי-פעם? איני רוצה, ולא באתי לכאן להאשים איש זה או אחר. אני מאשים את שחיקתה של תפיסת עולם שביסודה היה כלל ברזל אחד במשך שנים רבות: מדינת היהודים קמה כדי להבטיח שחיי היהודים לא יהיו הפקר וביטחון היהודים יהיה בידם הם ולא בידי שום גורם אחר. בשם תפיסת העולם הזאת – ואני פונה אליכם במיוחד, מפלגת העבודה, ששלטה שנים רבות במדינה – נלחמו, חירפו את נפשם, נפלו ונפצעו לוחמים רבים בצה"ל, מהטובים שבבנינו. היתה לי הזכות – – – סימנת שאפסיק?</t>
  </si>
  <si>
    <t>היתה לי הזכות להילחם אתם בפעולות התגמול הרבות – מקיביה ועד קלקיליה, מעזה ועד לקונטילה, מהסבחה ועד המוצבים שמעבר לכינרת, מח'אן-יונס ועד לג'נין – עשרות מבצעים קשים ומורכבים. יושבים פה חברי כנסת מכל המפלגות, ואחד מהם יהיה זה שבוודאי ישיב כאן מייד, שפעלו אתי בשליחותה של הממשלה באותן שנים, כי אצל דוד בן-גוריון חיי יהודי אחד שקולים היו כנגד כל הערבים גם יחד. נניח זאת בצורה גלויה. המנהיגים של אז – בן-גוריון, לוי אשכול, גולדה מאיר, משה דיין, ישראל גלילי, יגאל אלון, זיכרונם לברכה; אני מדבר על התקופות הארוכות שבהן אתם הנהגתם את המדינה – ידעו היטב את סוד קיומנו כאן. הם ידעו שביטחון היהודים קודם לכול, ובשם ממשלותיהם כאלוף בצה"ל היתה לי הזכות הגדולה לחסל – ואני מדגיש: לחסל; כן, לחסל – את הטרור הפלשתיני בעזה, וזאת מבלי לוותר לרגע על רצוננו בשלום. אם מדברים בכלל מה אפשר להשיג – צריך גם לזכור שרק ניצחוננו הנוסף על הצבא המצרי בעקבות צליחת תעלת סואץ במלחמת יום הכיפורים הביא לנו את השלום הראשון, הוא השלום עם מצרים. בשנתיים האחרונות שברה הממשלה את כל עקרונות הביטחון של אבותיה המקוריים. חיינו הפכו הפקר, ויהודי שואל את עצמו בדאגה, מה ילד יום. שורש הרע נעוץ בהסכם שחתמה הממשלה עם פושע המלחמה ערפאת. אני יודע שיש ביניכם שמלגלגים על הכינוי הזה לראש אש"ף. יש ביניכם שמרחיקים לכת ומוכנים לרוץ וללחוץ את ידו המגואלת בדם יותר מאשר את ידי יריביהם הפוליטיים בישראל, אבל לא תוכלו לשכתב את ההיסטוריה למרות כל מאמציכם. לא תוכלו לחבר לשותפכם לפרס נובל לטרור, סליחה – לשלום, ביוגרפיה חדשה, שונה מזו שקיימת בתיקי המודיעין שלנו, שמחברת את בעל הפרס העולמי עם פקודות מבצע שהביאו לרצח של ילדים ונשים חפים מפשע, שהובילו לחטיפתם ולמותם של 11 מטובי ספורטאינו בידי יד ימינו של ערפאת חסן סלמה, בזמנו. בפקודתו הישירה של ערפאת נרצחו מאות רבות של יהודים וישראלים חפים מפשע. לא צריך להיות חכם גדול, איש מדינה מבריק או איש מודיעין כדי להבין את הדבר האלמנטרי, שברגע שיהודים לחצו את יד מפקד רוצחיהם במשך שנים וחתמו אתו על הסכם, אין ההסכם הזה מבטיח אלא את חיסולם העצמי של היהודים, וההוכחה העליונה לכך היא מעשי הרצח האחרונים שהביאו למותם של חפים מפשע בלב ירושלים, לחטיפתו של חייל בלב הארץ ולפיצוץ בלב תל-אביב. אבל אפילו לשיטתכם, לא הצלחתם לספק, למרות הבטחותיכם, אותה פיסת נייר חסרת הערך שבה חזרתם והבטחתם, ששותפכם לפרס ימחוק את האמנה הפלשתינית השרירה וקיימת הקוראת להשמדתנו כעם וכמדינה. לכן, ככל שאנו מברכים על הסכם השלום עם ירדן, שהיא מדינת פלשתין, ומברכים את מלכה המלך חוסיין, גם השטיח האדום שתפרסו לרגליכם בטקס החגיגי בערבה לא יצליח לכסות את הדם של אחינו הזועק מן האדמה ומוקיע אתכם על שהפקרתם את ביטחונם. תראו לאן הגעתם במצעד העיוורים שלכם, בריצת האמוק להציל את בניין הקלפים הרעוע שבניתם. כאשר חולפים עלינו ימים מספר ללא טרור, אתם מתרוצצים ומריעים: ראו כמה יפה הוא הסכמנו עם ערפאת, צריך למהר ולהביא אותו ליהודה ולשומרון בואכה כפר-סבא ורעננה, פתח-תקווה ותל-אביב. וכאשר באה המציאות הנוראה וטופחת על פני כולנו בהרג פלשתיני חסר רחמים בירושלים ובתל-אביב, אתם באים שוב עם אותה תרופת פלא: צריך למהר ולוותר כדי שהטרור ייפסק. יש משהו עקום, משהו חולה בתשובות האלה, שהן זהות אצלכם בשני המצבים. האויב מריח את חולשתכם, ולכן לא יאחר להכות בנו נוכח רפיונכם. אתם משדרים אליו חולשה כאשר הוא איננו מבין אלא שפה אחת, שפת העוצמה היהודית, שהוכיחה עצמה למעלה מ-100 שנים, עד ששברתם אותה לרסיסים במו-ידיכם. אני חושב, לא את השלום הם רוצחים, את היהודים הם רוצחים. לא אתם תוכלו לתקן את הכלים. לא אתם תהיו מסוגלים להודות בטעויותיכם ההיסטוריות שעלו ועוד יעלו בחיי יהודים רבים. בדרך שאתם הולכים בה זמנכם עבר, גם אם עדיין אינכם מכירים בכך. בדרך שאתם הולכים בה אין לכם זכות לשבת על כיסאותיכם אפילו רגע נוסף אחד.</t>
  </si>
  <si>
    <t>אדוני היושב-ראש, כנסת נכבדה, משהו ציני, אירוני כל כך, יש בהצעת החוק שבה אנחנו דנים. הממשלה מניחה על שולחן הכנסת הצעת חוק, בעוד הרשות הפלשתינית כבר מפירה ברגל גסה את רוב סעיפי ההסכם ואינה מקיימת שום חוק. הם מפירים, ישראל שותקת ומעלימה עין, והכנסת מתבקשת לאשר את קיום ההסכם על-ידינו. ערפאת התחייב להילחם בטרור והפר את התחייבותו. מאז נחתם ההסכם עלה מספר הישראלים שנפגעו על-ידי הטרור הפלשתיני ל-162 הרוגים ולכ-800 פצועים. שום צעד לא ננקט על-ידי ישראל כדי להפעיל עליו לחץ, שום תנאי לא הותנה לגבי המשך נסיגתה של ישראל. אפילו ברמז לא נאמר לו, שאם ימשיך במדיניותו הצינית תשקול ישראל להחזיר לעצמה את הזכות לביצוע פעולות מנע ומרדף. שותקים וממשיכים להונות את הציבור. הממשלה בונה כבישים עוקפים כדי למנוע פיגועים, אולי גם כדי לא לנקר את עיני האוכלוסייה הפלשתינית על-ידי תנועת כלי רכב ישראליים בתוכה. סכומי עתק מושקעים בכבישים אלה. אחד מהם הוא כביש עוקף בית-לחם. בעוקף זה – אבל זה קורה בכל העוקפים – יום-יום מותקפים כלי רכב ישראליים, והממשלה הכושלת הזאת אינה מגיבה. הרשות הפלשתינית התחייבה בהסכם לאסוף את כל הנשק ואמצעי הלחימה מהתושבים באזורים שנמסרו לשליטתה. הם לא יישמו את הסעיף הזה. להיפך, רצועת-עזה הופכת למצבור ענקי של כלי נשק, חומרי חבלה תקניים ואמצעי לחימה אחרים. משם מעבירים אותם ליהודה ושומרון, ואף הקימו בסיס "חמאס" בתוככי ישראל, בנגב, שנתגלה במקרה. ערפאת התחייב להסגיר לידי ישראל מחבלים שפעלו אחרי חתימת הסכם אוסלו, ולא עשה זאת. ביריחו בלבד, המשמשת עיר מקלט למחבלים ומקום הכנה של פיגועים, יש היום יותר מ-40 מבוקשים הקשורים לפיגועים בישראלים. ישראל הגישה שלוש בקשות הסגרה בלבד, אבל אפילו על אלה לא זכתה לקבל תשובה. שני רוצחי המעליות ברמלה נמצאים במעצר פתוח ברצועת-עזה. ביריחו נמצאים רוצחיהם של עפרה פליקס ושני הנערים מוואדי-קלט, השם ייקום דמם. אפשר לראות אותם יושבים ושותים להנאתם קפה מהביל בכיכר העיר. זו הפרה חמורה של ההסכם על-ידי הרשות הפלשתינית, שממנה לא נדרש לקיים הסכם כלשהו, בעוד ישראל מחייבת את עצמה בחוק יישום הסכם הביניים, והדבר יכבול את ידיה עוד יותר. ערפאת מכריז, כמעט מדי יום, תוך הפרת ההסכם, על מדינה פלשתינית שבירתה ירושלים, וישראל נאלמת דום. רק התחיל להתממש הסכם אוסלו ב', והפלשתינים כבר מפירים אותו ומשתלטים על אזור B. בירושלים ממשיכים, לפי הוראותיו הישירות של ערפאת, להפעיל את כוחות הביטחון הפלשתיניים – אני מתבייש בביטוי שאני חייב להשתמש בו – תוך הפרה חמורה של ההסכם. עורך עיתון פלשתיני, נושא תעודת זהות ישראלית, מובא מירושלים – והוא רק אחד מאלה שהובאו – לפי הנחייתו של ערפאת, לחקירה קשה ביריחו, ואיש משרי הממשלה לא העז לקום ולזעוק על הפרת ההסכם, החוק וזכויות האזרח. מול כל ההפרות החמורות על-ידי ערפאת, בהעדר תגובה ישראלית כלשהי, כל כך מגוחכת היא הצעת החוק שהונחה על שולחן הכנסת. מה שקורה מעיד כאלף עדים שהממשלה הזאת אסור לה לנהל משא-ומתן מדיני, היא אינה יודעת לנהל משא-ומתן כזה. היא איננה מייצגת עוד את האינטרסים של ישראל, היא חלשה. הסכם אוסלו, שעליו חתמה הממשלה הזאת, פסול מיסודו, אבל גם לשיטתה של הממשלה היא חייבת לעמוד על מילוי כל סעיפי ההסכם. אם כבר היום רוב סעיפי ההסכם מופרים, מה יהיה אחרי שיקבלו הפלשתינים את כל מה שהם רוצים? במה נוכל ללחוץ עליהם אז? במבט מן הצד אי-אפשר שלא להתפעל ממדינת ישראל. 5.5 מיליוני תושבים ועוד כמיליון עולים פוטנציאליים מחבר העמים, ועולים נוספים מאמריקה ומאירופה – התפתחות שאינה פוסקת לרגע. יש כאן הכול: תעשייה מתוחכמת שכובשת שווקים ברחבי העולם, חקלאות של הדור הבא, אמנות, תיאטרון ומכוני מדע ומחקר ידועים. פה אפשר להאזין למיטב התזמורות, ובראשן התזמורת הפילהרמונית, וללהקות רוק וזמר מצוינות. כאן יש מערכת בריאות מפותחת ומערכות חינוך מגוונות, מבתי-ספר לאמנויות ואוניברסיטאות שוקקות ועד לעולם הישיבות שהוקם מחדש אחרי שחרב באירופה בימי השואה. יש כאן הכול. מדינת ישראל ידעה להגן על עצמה ועל עצמאותה בעזרת צה"ל ושאר זרועות הביטחון. פעמים רבות הדפה התקפות וידעה לשלם למתקיפים כגמולם. ישראל, גם קטנה יותר, חלשה יותר, גילתה תעוזה מדינית וצבאית אדירה. נחישותה הרתיעה את העולם הערבי. כל אלה הובילו אותה להישגיה המדהימים. לכאורה, כשבוחנים את הישגיה עד היום, שהושגו כשיד אחת נאלצה להחזיק בשלח, ישראל של היום היתה צריכה להקרין עוצמה. אבל במקום זאת היא מקרינה חולשה וסימני התפוררות. היינו יכולים להיות מדינה יושבת לבטח. מהחרמון צופים אנחנו אל דמשק. מרמת-הגולן אנחנו מרתיעים את הסורים לבל יעזו לתקוף. גב ההר בשומרון מאפשר קיום גבול ביטחון על הירדן והגנה על ירושלים ומישור החוף. קיומה של רצועת ביטחון בדרום-לבנון, אומנם בסיוע מסיבי שלנו, מאפשר חיים לאורך גבול הצפון. ישראל בגבולותיה הנוכחיים היא מדינה קטנה, אבל ביטחוננו בידינו ועצמאותנו מובטחת. על רקע זה מובנת עוד פחות דרך ההתאבדות הלאומית שעליה אנחנו צועדים. נכון, זה לא התחיל היום. ההידרדרות החלה כשישראל לא היתה מוכנה להיאבק באינתיפאדה, כשהיתה יכולה לעשות זאת. היא ביקשה הגנה מארגוני הטרור בדרך של פתרון מדיני, של ויתור. מפני התקפות ה"סקאדים" העירקיים הגנו על ישראל האמריקנים. מפני ה"חיזבאללה" התחננה הממשלה שיגנו עלינו הסורים. מפני ה"חמאס" ביקשה הממשלה שישמור עלינו ערפאת. נגד חטיפות של אזרחי ישראל מירושלים הם מבקשים סיוע מהחוטף עצמו, ג'יבריל רג'וב. על נסיגת כוחות צה"ל המתפנים משכם – אנחנו זוכרים את הפינוי הזה – ביקשו שיפרוש כנפיו מחמוד אל-אלול, שהיה מופקד על פעולות הטרור של אש"ף בישראל. מחסה לכוחות צה"ל הנסוגים מרמאללה ביקש הצבא מאבו-פיראס, שביצע בעבר גם את מעשה הרצח הנורא בכיכר-ציון בירושלים. וברמת-הגולן רוצה הממשלה שיגנו עלינו כוחות בין-לאומיים. כאשר המזרח התיכון נערך לייצור נשק גרעיני והסכנות גוברות, ישראל מזדרזת ומודיעה, שתמורת שלום היא תוותר על כוח ההרתעה שלה, דבר ששום מדינה בעולם לא עשתה. היא עושה זאת, כי מצרים תובעת זאת ממנה. כאשר גובר הצורך בעומק אסטרטגי, בגלל ההתעצמות הצבאית של מדינות ערב, הממשלה הזאת מוותרת על מעט העומק שיש לנו. במקום לתבוע את צמצום כוחן של מדינות ערב, שחתמו אתנו על הסכמי שלום, ישראל משתדלת להשיג בשבילן נשק רב יותר ומודרני יותר. במקום להביא לפיצול – דבר חשוב לנו – בין מדינות ערב, ישראל רוצה להיות המאחדת. במקום להעמיד את מצרים במקומה בגלל עוינותה הנוכחית לישראל, הממשלה מתכרבלת מתחת לכנפיה של מצרים. במקום שידברו כאן, הנה שרינו נחפזים, ממהרים, עולים לרגל – לשם. ואם לא די בכך, הניחה הממשלה על שולחן הכנסת, לפני שבוע או שבועיים, את הצעת חוק יישום הסכם הביניים בדבר הגדה המערבית ורצועת עזה, שבה מכונים אזורים ביש"ע "שטחי המועצה הפלשתינית". השמות יהודה ושומרון, ערש היוולדו של העם היהודי – נמחקים. וזאת בעוד שום שלטון פלשתיני, שום עצמאות פלשתינית, שום זיקה היסטורית פלשתינית לא היו קיימים שם מעולם. איך נעשינו כאלה קטנים? מדינה עם פוטנציאל גדול כל כך הופכת למדינת כיס. מדינה עצמאית שרוצה בכוח להפוך למדינת חסות. וכמדינת חסות אי-אפשר להתקיים כאן.</t>
  </si>
  <si>
    <t>אדוני היושב-ראש, כנסת נכבדה, ראשית, ברצוני לשלוח בשמי, בשם חברי, ובוודאי אקבל את הסכמתכם, בשם הכנסת כולה, את ברכותינו לאנשי נווה-אטי"ב הצועדים ממרום הגולן בואכה ירושלים כשבלבם, כמו בלבותינו שלנו, חרדה עמוקה לגורל הגולן ולגורלה של ישראל כולה. כמו-כן נשלח מכאן ברכה לגדעון לבנה, ראש היישוב בני-יהודה, השובת רעב זה ימים מספר מול משרד ראש הממשלה, ולאנשי רמת-הגולן ואוהבי ארץ-ישראל המפגינים היום בהמוניהם מול הכנסת. בשבועות האחרונים, מאז נתגלתה ההונאה הגדולה בעניין רמת-הגולן, כולנו נתונים לגלים של הרדמה לאומית, טשטוש האמת וניסיון להחליש את כוח ההתנגדות של מרבית אוכלוסיית ישראל לוויתור של הממשלה על רמת-הגולן ללא צורך, תוך סיכון ביטחונה של ישראל. מבוקר ועד לילה חוזרים ומסבירים לנו: אפשר לסמוך על אסד, הוא עומד בהתחייבויותיו; עד שיש בינינו שכבר הפכוהו לנכס למדינת ישראל. וכשיש לנו נכס כזה, אפשר לוותר על נכסים אסטרטגיים אמיתיים חיוניים תמורת הבטחה לקיים שלום עם ישראל. אני קובע כאן, שהסורים אינם מקיימים הסכמים, ומעולם לא קיימו הסכמים, אלא כשפחדו מאתנו או כשהיה נוח להם. במשך 19 שנה הם הפרו בצורה קבועה ושיטתית את ההסכמים. אתם שוכחים ומשכיחים מה היתה הסיבה לכיבוש רמת-הגולן במלחמת ששת-הימים. הסורים עשו אז כמיטב יכולתם להטות את מקורות הירדן כדי לייבש את ישראל. לא אתם התחלתם בייבוש, אל תתפארו בכך, הסורים קדמו לכם. במשך שנים הם הפגיזו וירו על יישובי הספר שלנו בגליל המזרחי, מנעו את כניסתנו לאל-חמה, שלפי ההסכמים היתה שטח מפורז ישראלי, אחרי פגיעות קשות – בנפש בחיילים ישראלים שהיו בסיור במקום. הם השתלטו על גבעת הבניאס הקריטית בחשיבותה, ועל-ידי זה התאפשר לסוריה לנסות ולהטות את מקורות הירדן. במשך שנים מנעו הסורים באש דיג יהודי בכינרת, ועוד ועוד, וכל זאת נגד ישראל בגבולות שלפני 1967. גם אחרי 1967 הם שמרו על הפסקת אש רק כשהיה נוח להם, והפרו אותה במלחמת יום-הכיפורים, כשסברו שנוצרו מחדש התנאים לחיסולה של ישראל. גם היום, מטעמי נוחות שלהם, בגלל קרבתנו לדמשק, הסורים שומרים אומנם על שקט ברמת-הגולן. אך מה קורה בלבנון? שם עומדים הסורים מאחורי פעילות ה"חיזב-אללה" ושאר ארגוני הטרור הרצחניים. שני שקרים גדולים מושמעים באופן שיטתי כדי להוליך שולל את הציבור היהודי: האחד – השקר בדבר קיום הסכמים על-ידי הסורים; והשני – הוא התקדים, כביכול, של קמפ-דייוויד. אין כל דמיון בין השניים. בסיני אזור מפורז מדברי של כ-200 קילומטר, אני לוקח ממוצע, ותעלת-סואץ כמכשול, דבר שיחייב מהלך של כמה ימים עד להצטברות כוח שריון מצרי בסיני, וייתן לנו שהות מספקת לטפל בסכנה הזאת – מול שעות בלבד שדרושות לסורים כדי לפתח מתקפה מאזור דמשק על אצבע-הגליל, אם נרד מרמת-הגולן. נכון, בסיני פינינו את המדבר וחתמנו על הסכם שלום עם מצרים. שם נטלנו סיכון, ואולי אפילו סיכון גדול, אבל שם נטלנו סיכון. כאן, זה הימור, הימור בגורלו של עם. בפגישתו לפני כשבועיים עם נציגי היישובים בגולן אמר מר רבין: הערבים גילו את נקודת התורפה של ישראל, היא העורף. המלחמה הבאה כבר לא תהיה כמו המלחמות הקודמות, והחזיתות האמיתיות יהיו תל-אביב וחיפה. לסורים יש כמות גדולה של טילים, אפילו קונבנציונליים, אשר יגרמו לנזק אדיר. לא נוכל למנוע את שמנענו בעבר מצד עירק כאשר הפצצנו שם כור אחד. לכן, חייבים עכשיו לעשות שלום. אמירה דומה נשמעה מפיו של מר פרס בתדרכו את ראשי המשלחות אתמול בניו-יורק. שתי האמירות אינן מעשה חוכמה. אמירות כאלה קוראות ממש לאיומים חוזרים מדי פעם, שלא יהיה אפשר לחיות עמם. זו ממש כניעה. אדוני היושב-ראש, השאלה המתבקשת היא אחרת: מה תבע ראש הממשלה מהסורים בתמורה להחלשת ישראל הנובעת מהסרת האיום הישיר על דמשק? האם הוא תבע מהם להשמיד את טיליהם ואת מאגרי הנשק הכימי שלהם, או לפחות לצמצמם למספר סמלי? אחרת, מה הקשר בין השלום שלכם לבין הסכנות שאתם מדברים עליהן? לא דרשתם זאת. אני מתנגד לכל נסיגה ברמת-הגולן. אבל אתם, ששיניתם טעמכם ואתם ששים לנסיגה – אפילו לא תבעתם. יש מי שיטענו, ששטח ועומק רלבנטיים רק לגבי נשק קונבנציונלי – טענה שאני מוכן להפריכה כאן, במקום, תוך ניתוח כל אחת מהחזיתות של ישראל. שלא לדבר על עמדת ארצות-הברית, שטענה כי 500 ק"מ באירופה הם עומק שאין בו די; ופה מדובר ב-25-20 ק"מ. נניח לרגע שהסכנה העיקרית היא מנשק קונבנציונלי. מול אובדן האופציה הצבאית של ישראל ואובדן היכולת להגן על הגליל, האם תבעתם מהסורים לוותר על יכולתם לתקוף, או צמצום דרסטי של כוחותיהם? הרי לסורים כ-6,000 טנקים, כ-3,000 קני-תותח מסוגים שונים, כ-600 מטוסי קרב, כ-110 מסוקי תקיפה. אדוני היושב-ראש, הממשלה בראשותו של רבין לא תבעה זאת. האם תבעתם זאת, או שמא הסתפקתם בהבטחות ובשאלות על מהות השלום? נוצר מצב חמור, ישראל נתבעת על-ידי הסורים לוותר בפועל על שטחים חיוניים להגנתה. הסורים נתבעים על-ידי ישראל להבטיח שיקיימו את השלום. הרי אין כאן כל סימטריה. מדוע לא תלמדו מארצות-הברית גם את הדברים החיוביים? בשנת 1990 אמר מזכיר ההגנה דיק צ'ייני: אנחנו איננו יכולים להסתמך על כוונות הרוסים. כוונות יכולות להשתנות בן לילה. יש להסתמך רק על יכולות של כל אויב פוטנציאלי. אתם יכולים לוותר על יכולת ההגנה של ישראל תמורת הבטחה, תמורת מלה, תמורת נייר. האם אתם מוכנים להסביר כאן, כיצד תיתנו תשובה על האיום הסורי שקיים גם מלבנון, מאז הסכימה ישראל בינואר 1976 לכיבוש הסורי בלבנון? גם אז עשתה זאת ממשלה בראשותו של מר רבין, בלא דרישה להדדיות כל שהיא; למשל: אתם בלבנון – אנחנו ברמת-הגולן. כיום הסכנה פחותה, כי אנחנו נמצאים ברמת-הגולן. הסבירו איך תיתנו תשובה להגנת מערב-הגליל, חיפה, להגנה על מקורות המים; איך תגנו על יישובי עמק-החולה. תסבירו מהי תשובתכם על אלפי הטנקים הסוריים. הרי במלחמת יום-הכיפורים הסורים כמעט הגיעו עד לנהר-הירדן, ובקושי הדפנו אותם. ואז החזקנו ברמת-הגולן. מהי תשובתכם בעניין ה"סקאדים" והנשק הכימי? על מה אתם מדברים, על הבטחות מילוליות, על הסבר איך רואה אסד, בעל-בריתכם החדש, איך הוא רואה את השלום? תנו תשובות אמיתיות על בעיות אלו.</t>
  </si>
  <si>
    <t>גברתי היושבת-ראש, כנסת נכבדה, יכולתי למלא את הדקות העומדות לרשותי ברשימת פעולות הטרור של השבוע האחרון: ירייה ודקירה ואבן. היושב-ראש היה קוטע אותי באמצע הרשימה מחוסר זמן, ומספסלי השמאל ובעלי בריתם, חברי שתי המפלגות הלאומניות הערביות, האנטי-יהודיות והאנטי-ציוניות, היו צועקים: גם אצלכם היה טרור. נכון, וגם זאת ניתן היה למנוע. תבעתי זאת פעמים רבות. לכן, היום אדבר על מה שאצלנו לא היה ואצלכם יש. היום אדבר על תרומתכם שלכם, תרומתכם נטו, להידרדרותה של ישראל מבחינה ביטחונית. שישה חודשים הם פרק זמן קצר, וראו מה הספקתם, מה כבר הצלחתם להביא עלינו, מה אצלנו לא היה ואצלכם היה. כנס "חמאס" בהשתתפות אלפי אנשים במשך שעות, שבו השתתפו מחבלים מזוינים במסדר, לא מישהו שעובר ברקע לרגע, במסדר במהלך הכנס, במכללה האסלאמית בעזה, שבו נקראו הערבים לרצוח יהודים. זה אצלנו לא היה ואצלכם היה. ואם לא ידעתם, תחליפו את המטה הכללי. מי יכול לסמוך על הערכות מצב בנושאים יותר רציניים? ואם ידעתם ולא פעלתם, לא חיסלתם את המזוינים, הרי אתם יודעים כמה מאמץ משקיעים אחר כך וכמה דם משלמים, ולא עצרתם אותם לפחות. אם כך, תחליפו את עצמכם. ערערתם מוסכמות ביטחוניות. קחו את הערכות המצב של צה"ל, צה"ל של היום, צה"ל של ימי הרמטכ"ל הקודם, את משחקי המלחמה – היכן אפשר להגן, היכן הם קווי העצירה ברמת-הגולן, ביהודה ובשומרון. למדו מה אמרו ראשי המטות המשולבים האמריקניים, אנשי צבא מקצועיים, שאינם מנסים לרחרח ללא הרף מה חושב הדרג הפוליטי. תקראו מה כותב אלוף משנה אמריקני, איש מקצוע; הדבר פורסם לפני כמה ימים, איש מקצוע, אני חוזר, לא עסקן. אני מצטט: מבחינה ביטחונית, צבאית, ישראל היא המדינה היחידה בעולם שבמלחמה כוללת אין לה שום מרווח טעות, וכל שגיאה הכי קטנה יכולה לגרום לה מפלה ולהמיט עליה חורבן. תוכנית הנסיגה שלכם ברמת-הגולן שומטת מאתנו את קו העצירה – אני משתמש במונח צבאי – גורמת לנו לאבד את המכשול שבנינו במשך שנים. זה ברמת-הגולן. תוכנית האוטונומיה שלכם תביא לאובדן קו העצירה ביהודה ובשומרון. תוכניתכם לעזה תחסל את החיץ, שהוא כל כך חשוב, בין חבל-עזה לבין סיני. אני מכיר אתכם, אתם בוודאי מייד תגיבו: אבל אסד אמר, חדאם הבטיח. אני מציע לכם ללמוד מה אומרים האמריקנים. הרי אתם כל כך רוצים להיות דומים לאמריקנים. הרי זה מהמאוויים הכי גדולים שלכם. מעניין מה הם אומרים בסוגיה הזאת. אני מצטט את שר ההגנה האמריקני דיק צ'ייני. הוא אומר: הצהרות, ואף כוונות, אינן ואסור שיהיו הגורם המכריע בהערכות המצב, אלא היכולות של אויב פוטנציאלי. אתם מדברים על הערכות מדיניות, אתם מנסים לנחש מה חושב אסד ומה חושבים קרוביו או יורשיו, אתם מנסים לחשוב מה חושב מנהיג ערבי אחר. זאת בכלל לא השאלה הרלבנטית בעניין הזה. אתם מדברים על הערכות מדיניות, אני מדבר אתכם על הסכנות. למטה הכללי חובה אחת, לומר באיזה מצב עלינו להימצא אם וכאשר יופר השלום ותפרוץ מלחמה. אתם מביאים לזלזול בסכנות, וכולנו נשלם את המחיר. הפסקתם את המאבק נגד חימוש מדינות ערב. אתם שותקים והשתקתם את יהדות ארצות-הברית. לא התניתם את המשא-ומתן בעצירת מירוץ החימוש. אינכם משתמשים במשא-ומתן כבמנוף לעצירת החימוש במזרח התיכון. איזה מנוף יותר טוב יכול היה להיות מאשר המשא-ומתן? ואפילו לתפיסתכם, הגורסת נסיגה ברמת-הגולן, לא יצרתם שסתום ביטחון כמו תביעה, שנוכח החלשתה של ישראל על-ידי אובדן נכסים אסטרטגיים בגולן, אני אומר לתפיסתכם, אני מתנגד לכל נסיגה ברמת-הגולן, חייבת סוריה לצמצם את כוחות היבשה שלה ולסגת מלבנון. לא הסתפקתם בשיתוף מאבקה של ישראל מול החימוש הקונבנציונלי. היום, הרחקתם לכת והסכמתם לחתום על פירוק הנשק הכימי, כשהערבים, בתוכם המסוכנים שבאויבי ישראל, עירק וסוריה, לא עושים זאת. הם בכלל מחרימים את האירוע הזה. לפחות הייתם צריכים להתנות זאת בחתימה ערבית גם כן. לא חשבתם על זה כלל.</t>
  </si>
  <si>
    <t>בגלל הלחץ של האירועים האחרים, פשוט לא הצלחתי עדיין לבצע את זה. רציתי שהסיור הזה יתקיים, כדי שתראו ותבחינו שהפגיעה ביישובים יהודיים בתחום הזה היא קשה, כפי שהיא קשה ביישובים לא-יהודיים. אני עצמי רואה תמיד בכאב איך מתחילים להעביר את הקווים האלה בתוך שטח חקלאי לתפארת; אבל כולם רוצים לחיות חיי קדמה, ונראה שאין מנוס, והפגיעה היא בכולם, וככל שמנסים לצמצם את גבולות מדינת ישראל - כך הצפיפות תלך ותגדל. אני לא יכול לפנות אליכם שתצאו בקריאה הפוכה, כי זה ינגוד במקצת את מה שאתם חושבים, אבל זו אחת הבעיות. אני פשוט אומר: זו אחת הבעיות. ברשותך, אדוני היושב-ראש, אני רק רוצה לומר, שכדי להקל, יש לנו תוכנית - ואני מניח שהיא גם תבוצע - להקים באזור הביטחון המזרחי, זה המשתרע ברוחב של כ-20 קילומטר מנהר הירדן ומערבה, קו-על של מתח-על; בין היתר, כדי להרחיקו ממרכז הארץ, כי אין שם עוד מקום. לכן, כשאני רואה את המגמות לדחוק ולהחזיר, אני כבר רואה את הדבר החמור הזה: פתאום עלול להופיע - אני מקווה שזה לא יקרה, כי אני סומך על הממשלה - עוד קו נורא כזה. זה לגבי החלק הכללי, לגבי הבעיה הכללית. בעניין האישורים, בהחלטה לחבר את כל אותם בתים שהוקמו לפני 1986, יש מין בעיה: מצד אחד, נניח שנחבר את כולם עכשיו; מייד יבנו כולם שוב ללא אישורים, והבעיה תעלה מחדש בעוד כמה שנים. מצד אחר, אי-אפשר להתעלם מכך שקצב אישורי תוכניות המתאר במגזר הלא-יהודי - גם מסיבות אובייקטיביות - הוא עניין ממושך, עניין שנמשך הרבה מאוד זמן. זאת אומרת, יש לנו כאן מצב, שמצד אחד, אי-אפשר לחיות כך, ומצד אחר - מסיבות אובייקטיביות, התכנון הזה לוקח הרבה זמן. לכן, לדעתי, צריך למצוא פה איזה קו באמצע, שיאפשר לנו לתת לאנשים לחיות ברמת חיים סבירה. לכן אני מטפל היום בנושא שדיברת עליו.</t>
  </si>
  <si>
    <t>גברתי היושבת-ראש, כנסת נכבדה, ראשית כמה עובדות: לפני כחודשיים פנה אלי חבר הכנסת דראושה ומסר לי את בקשתו של אבו-מאזן להיפגש לשיחה. זו לא היתה פנייה ראשונה. היו פניות נוספות. לפני למעלה משבועיים, עוד בטרם החל המשבר הנוכחי, אחרי שיחה עם ראש הממשלה בעניין זה, ביקשתי מחבר הכנסת דראושה לתאם את הפגישה. והיא אכן התקיימה ביום שני, 16 ביוני. לדעתי, המפגש היה חשוב. נדמה לי שבפעם הראשונה הובהר לפלשתינים מה תוכל ישראל לעשות בהסדרי הקבע ומה לא תוכל לעשות, ומדוע לא תוכל לעשות. אני חושב שברור היום לרשות הפלשתינית מה הם אזורי ביטחון, או מה הם אזורי הביטחון החיוניים לישראל, ולשם מה הם נחוצים. ברורות סוגיות המים המורכבות וכיצד ניתן לפתור אותן. ברור שיש מקומות היסטוריים יהודיים שחייבים להישאר בידי ישראל, וכמובן נקודות רבות נוספות. אני רוצה להדגיש, השיחה היתה גלויה, הדברים נאמרו באופן ברור. עם זאת, אני רוצה לציין שאין זאת אומרת שהיתה הסכמה בינינו. אבל חשוב, לדעתי, שלקראת הדיון על הסדרי הקבע העמדות תהיינה ברורות. גם כדי להגיע לפתרון מוכרחים לדעת את הנקודות שבמחלוקת, מוכרחים לומר באופן ברור מה הן העמדות. לצערי, אני מוכרח לומר, ההתרשמות שלי היא, שהדברים, לפחות בצד שלנו, לא היו ברורים. הפלשתינים אומרים את דבריהם בצורה ברורה כל הזמן. זה לא אומר שאנחנו נקבל את מה שהם אומרים. הם מדברים בצורה ברורה. העמדות שלנו לא נאמרו עד כה בצורה ברורה, ונדמה לי שמעולם לא נאמרו בצורה ברורה, וזאת אחת הבעיות.</t>
  </si>
  <si>
    <t>כל פעם אתה מציין שהעמדות שלי הן לא של הממשלה. אנחנו חיים במדינה דמוקרטית. לפני שקיימתי את הפגישה שוחחתי עם ראש הממשלה, שהיה לו עניין רב בקיום הפגישה הזאת, ואני בהחלט לא יכול לבוא ולומר שהעמדות שלי הן העמדות של הממשלה, אבל אני חושב שבקווים עקרוניים אלה הן העמדות של הממשלה, כי אני חושב שהממשלה מדברת בצורה מאוד ברורה על כך שהיא תעמוד בדיון בעת הסדרי הקבע על נושא של אזורי ביטחון. כשמדברים על אזורי ביטחון, כבר אינני מדבר על משאלות לב, צריך לגשת בגישה ריאליסטית, אלא על המינימום ההכרחי. דרך אגב, כשהביאו הנה את הסכם אוסלו לראשונה, ואני חושב שזה היה הסכם גרוע מאוד מכל הבחינות, אחד הדברים החמורים ביותר - ניגשתי לדוכן, דיברתי אז, ואמרתי את דעתי על ההסכם, מדוע ההסכם הזה הוא גרוע, אבל מתוך גישה ריאליסטית אמרתי שנראה לי שמה שצריך לעשות עכשיו, אחרי שכבר נחתם הסכם כזה, זה לעשות בו את התיקונים, השינויים, ההתאמות הדרושות כדי להפחית את הסכנה. אני חושב שעמדתי משקפת בהחלט את עמדת הממשלה, שצריך אזורי ביטחון. צריך אזור ביטחון מזרחי, המשתרע מנהר הירדן ומערבה, וצריך אזור ביטחון של 20 ק"מ. אני לא בא כאן לעשות ניתוחים צבאיים למה צריך. לו הביאו כל איש צבא זר ושאלו אותו איזה עומק צריכה אוגדה משוריינת - לצערי, בתוקף הנסיבות שהיו, יצא לי לפקד על אוגדה כזאת בעת מלחמה - הוא היה אומר מייד: 50 ק"מ. אין 50 ק"מ שם. לו שאלו כל מפקד בכל צבא איזה עומק צריך לגיס משוריין - מאחר שהיתה לי הזכות להיות גם מפקד גיס משוריין אני רוצה לומר, שכל מפקד, בכל צבא, יגיד: 150 ק"מ. אין 150 ק"מ. לקחנו את המינימום, את הדבר המצומצם ביותר ההכרחי. הדבר הזה הוא הכרחי. שם גם יותר פשוט, כי האזור הזה ריק מאוכלוסין כמעט לחלוטין.</t>
  </si>
  <si>
    <t>3-1. %5 מתקציב מע"צ לשנת 1997 מוקצים לפרויקטים חדשים והמשכיים בתחומי יהודה ושומרון. הפרויקטים כוללים סיום של כביש המנהרות, סלילת כביש צור-הדסה-אל-ח'דר, שיקום כביש הבקעה, סלילת כביש רמות-גבעת-זאב-עטרות ותוספת מסלול בכביש מעלה-אדומים-מישור-אדומים. הפרויקטים מיועדים להקל את נפחי התנועה, ישראלית כפלשתינית. אבקש להזכיר, כי על-פי הסכם הביניים האחריות בתחום זה, ככל שהיא נוגעת לאזור C, מוטלת על ישראל.</t>
  </si>
  <si>
    <t>אני לא יודע. אני ממשיך לצטט את סעיף ב' בהחלטת הממשלה: "בכל הנוגע לסוגיות משפטיות, ייעשה האמור בתיאום עם היועץ המשפטי לממשלה. "ג. הממשלה רושמת לפניה, כי בכל הנושאים הקשורים למדיניות המקרקעין במגזר הכפרי והחקלאי, הוקם צוות משותף למשרדי התשתיות הלאומיות, משרד החקלאות ופיתוח הכפר, משרד האוצר, רשם האגודות השיתופיות במשרד העבודה והרווחה, אשר יביאו המלצות לדיון בממשלה. "ד. למען הסר ספק, כל האמור בהחלטה זו ייעשה בהתאם לחוק התכנון והבנייה. "ה. לממשלה תוגש הצעה נפרדת הנוגעת להקניית זכויות תושבי ערי הפיתוח." בהופעתי בפני ועדת הכלכלה של הכנסת הודעתי אתמול שאני אדאג לכך, ואתם יכולים לראות זאת כעשוי, שגם לנושא זה ייכנסו תושבי שכונות של דיור ציבורי בערים. אני מוכרח לומר, שעבר בי זעזוע ניכר למדי למראה הדברים. אף שאני מכיר את הארץ, מכיר את האוכלוסייה שם וכן הלאה, בכל זאת ההופעה בטלוויזיה לפני כמה שבועות היתה צריכה לעורר זעזוע אצל כל אחד, זעזוע מחודש אצל כל אחד. זה הביא אותי, בהחלט, לתת הנחיה חד-משמעית לוועדה לבדוק גם את כל ההיבטים האלה. אני רוצה להתייחס לכמה דברים שעלו כאן. כפי שאמרתי, דירות ציבוריות בערי פיתוח ובשכונות בערים, כמו דירות "עמידר" - הנושא ייבדק במגמה חיובית. אין בדוח הזה פגיעה בהתיישבות. יש שם אולי משפט שאינו מנוסח בצורה נכונה; המשפטים הלא-מנוסחים יתוקנו. אני רוצה לומר, שכמי שנולד בהתיישבות ומכיר אותה, איש לא יצליח לערער אצלי את הזכות שיש לחקלאים. אני זוכר את ההורים שלנו, אני זוכר את תנאי החיים ואני גם זוכר שאותם יישובים, שהיום הם במרכז הארץ - אני עדיין זוכר בדיוק את בעיות הביטחון ואת קשיי החיים בהם. אני מכיר את זה היטב. לצערי, אחת הבעיות הקשות שקיימות היום, וכבר לא חשוב באיזו ממשלה ובאיזו מפלגה, בעניין הזה כולם דומים - מידת ההתעניינות בנושא ההתיישבות ואותה תחושה של אותם חקלאים שנאחזו ממש בציפורניהם באדמה הצחיחה ההיא, ההרגשה הזאת הולכת ונעלמת, התחושה הולכת ונעלמת. בין היתר, זה אחד הגורמים גם לתלישות שקיימת. אני עדיין זוכר את הדברים האלה, ולא רק זוכר אלא גם נאבק על זכויותיהם של החקלאים. אני חושב שכדאי להעמיד את הדברים בפרופורציה. אני רוצה לומר, שיש העדפה ברורה, מוחלטת, של הפריפריה ביחס למרכז. במרכז אפילו הורדנו. היה שם שיעור פיצוי של %27, הורדנו אותו ל=%20, בלי %1 שיורד כל שנה. את זה השמטנו. בפריפריה, באזורי פיתוח ב', היום זה %30, וא' - %40. משרד החקלאות מערער, קשה לי להתנגד למה שהוא אומר, הוא אומר שיש נימוקים אחרים, שאין טעם כרגע לפרט אותם כאן; האוצר באזורי עדיפות ב' - %40, ובאזורי עדיפות א' - %60. יש כאן העדפה מוחלטת בכל הנוגע לבנייה של יחידות דיור, מה שקוראים: לבנים, בסמוך למושבים. אם פעם זה היה %115, בדוח מופיע %200, ואני רוצה לומר, שאם יהיו %250, נברך על %250. יש לנו מגמה להגדיל את היישוב בנגב, להגדיל את היישוב בגליל, ואין בזה מגבלה. לגבי העברת רכוש לידי זרים, אם זה אזרחי ישראל - אני בכלל לא רואה שום בעיה, גם אין בעיה באופן מעשי. אם זה אחרים - אני רוצה לומר משהו. %40 מהדירות בתל-אביב היום בנויות על קרקע פרטית, ולא ראיתי כאן שיירות של נסיכים סעודים שבאים הנה וקונים את הרכוש הזה. לא קיים. לעומת זאת, אני יכול להראות במקומות אחרים, לא דווקא על קרקע פרטית, שכן קורים דברים. לכן, אין לזה שום קשר. בעניין הזה מה שאני יכול לעשות זה פשוט לפנות למצפונם של אזרחי ישראל, שצריכים להבין שלנו יש רק מדינה אחת, קטנטונת, גם את זה צריך להבין. אני לא אומר שאין בעיות, אבל לגבי גורמים זרים - נקטנו צעדים מתאימים. אני רוצה לומר, אמרתי זאת גם אתמול בוועדה בכנסת, שאני בעד קיום דיאלוג מתמשך, אבל צריך להבין שזה תהליך. ביצוע כל העניין מרישום חלקות א' - ויש לנו בעיה, יש חלקות א' קטנות ויש חלקות א' גדולות - זה סבך של אלפי בעיות. יהיה כאן ויהיה חייב להיות כאן דיאלוג מתמשך, והוא יהיה, הדיאלוג המתמשך, אבל כדי לקיים דיאלוג מתמשך צריך להבין דבר אחד - שאי-אפשר פתאום לצאת ולהודיע שאנחנו נקיים אינתיפאדה. מה זה נקיים אינתיפאדה?</t>
  </si>
  <si>
    <t>היתה אלי פנייה מבחור בכפר-ורבורג, שמשפחתו לא בדיוק ממייסדי כפר-ורבורג, זה כבר לא מה שקוראים לפעמים: חמולות, באיזה מקום, מתנכל להן. הודעתי לוועד הזה, שנגמרה התקופה הזאת, נגמרה השררה, תשחררו את האנשים סוף-סוף. את זה תעשו - לא תבנו, זה הכול. אפשר לחשוב, ועיני לא צרה בכך. אני רואה את בית-עזרא, מושב נהדר, זה אחד מהדברים שעוד הספקתי לעשות כשהייתי שר הבינוי והשיכון, ממונה על המינהל לפני שבע שנים. קמה שם שכונה נהדרת לבנים. נו, אז מוכרים את זה לזרים. זרים - אני מתכוון לא לבנים - - -</t>
  </si>
  <si>
    <t>אדוני היושב-ראש, כנסת נכבדה, אני אגע בראשי פרקים בנושאים שהועלו על-ידי חבר הכנסת שמחון. אני מתכוון להמליץ להביא את הנושא הזה לדיון בכנסת. אני חושב, שהמצב של ההתיישבות והחקלאות, שנמצאות בהידרדרות במשך שנים, מחייב להביא את העניין בפני הכנסת ולא לגנוז אותו במקום כזה או אחר. אני חושב שהגענו בעניין זה אולי לאחת מנקודות השפל הנמוכות ביותר, והדבר הזה איננו קשור במפלגה כזאת או במפלגה אחרת. לצערי, זה עניין שנוגע לכל המפלגות. הבנת החשיבות של ההתיישבות ומשקלם של עובדי אדמה בארץ-ישראל הולכת ונעלמת כנראה מתודעתם של רבים מאזרחי המדינה, אבל לצערי גם מתודעתם של אלה שמחזיקים בהגה השלטון. אני חוזר ואומר, זה איננו קשור לא למפלגה כזאת ולא למפלגה אחרת, זו בעיה לאומית ממדרגה ראשונה. לכן, אני אגע עכשיו רק בקיצור בנקודות שהעלית, ואת השאר אני ארצה בהחלט להביא בהרחבה לדיון בכנסת, שאולי גם תגלה התעניינות רבה יותר בסוגיה הלאומית החשובה הזאת. בנושא שינוי ייעוד הקרקע - הוריתי על הקמת ועדה ציבורית בראשותו של פרופסור בועז רונן מאוניברסיטת תל-אביב. על-פי כתב המינוי שלה, עליה לבחון, ראשית, את הגדרת זכויותיהם של מחזיקי קרקע חקלאית במקרה של שינוי ייעוד בקרקע, אבל בעצם את כל סוגיית נושא הזכות על הקרקע של אנשים שבמקרים רבים חיים עליה עשרות בשנים. שנית, עליה לבחון החלטות קיימות של מועצת מקרקעי ישראל בתחום זה. הוועדה אמורה להגיש לי את מסקנותיה והמלצותיה עד ליום 1 בדצמבר 1996. חברי הוועדה יקבלו לעיונם העתק מהצעתו של חבר הכנסת שמחון, אולי כבר קיבלו, והייתי גם מציע לך להופיע בפניהם ולהציג את הבעיות במלוא חומרתן. זה חשוב.</t>
  </si>
  <si>
    <t>מי עושה מהומה מדברים כאלה? כשיהודים הולכים לחיות בשכונה בירושלים, שיש שם ערבים, אז מתחילה בעיה - - -</t>
  </si>
  <si>
    <t>אדוני היושב-ראש, כנסת נכבדה, שמעתי את דברי הדוברים. אני חושב שהדברים שנאמרו הם בהחלט חשובים להבהרת כמה מן הנושאים שעדיין אינם ברורים בהצעת ועדת-רונן, כפי שאישרה אותה הממשלה. נדמה לי שיהיה מיותר לעמוד כאן שוב ולהסביר את חשיבותה המכרעת של ההתיישבות בארץ-ישראל לכל מה שהקמנו כאן. אינני מעלה היום בדעתי אפשרות שהיינו יכולים להגיע להקמת מדינה עצמאית בארץ-ישראל, אני לא מעלה בדעתי לרגע אפשרות שהיינו מצליחים להקים כוח מגן עברי, שהביא להקמתה של מדינת ישראל - אלמלא ההתיישבות לדורותיה. אני יודע שבדרך כלל, כשמביאים רפורמה מסוימת, אולי לא כולם מבינים בדיוק כל סעיף וסעיף. לכן אני מייחס חשיבות רבה הן לקיום דיאלוג עם ההתיישבות והן למציאת דרך לפתרון בעייתם של שוכני שכונות מצוקה וערי פיתוח. רציתי לומר לחברי הכנסת המייצגים את המפלגות הערביות: החוק הזה לא פוגע, ולפי דעתי, במסגרת החוק הזה תינתן אפשרות גם לטפל בתיקון עיוותים שקיימים ביחס למגזר הלא-יהודי. אני חוזר ואומר: לפי דעתי, הממשלה, בקבלה את העקרונות של דוח ועדת-רונן, הביאה אולי לאחת הרפורמות החשובות ביותר במדינת ישראל. אני מודה למעירים, ואם יש הערות נוספות כלשהן - הרי מדובר בתהליך ארוך - אני מבקש שפשוט תעבירו אותן אלי. יכול להיות שיש עוד הערות לחברי כנסת נוספים.</t>
  </si>
  <si>
    <t>סליחה שאני מפריע. היסטורית, בגלל העובדה שהיישובים קיימים - - - שם אין בעיה. ברוב המקרים הבעלות היא בעלות פרטית על קרקע פרטית.</t>
  </si>
  <si>
    <t>כבוד היושב-ראש, כנסת נכבדה, עמדתי בעניין בקעת-הירדן ידועה. בקעת-הירדן היא חלק חיוני מאזור הביטחון המזרחי של ישראל, המשתרע מנהר הירדן מערבה, ברצועה שרוחבה כ-20 ק"מ. תושביו חלוצים אמיתיים וחקלאים מצוינים. אני מכיר את האזור הזה היטב, מכיר את תושביו היטב, ואני מלא הערכה למה שהם עושים. אכן, האזור קשה. נוסף על כך, כתוצאה מהסכם אוסלו וכתוצאה מאי-התייחסות בכלל לנושא של חקלאי ישראל בהסכם, המצב הולך ונעשה רע מיום ליום. אשר לנושא הבסיסי שעלה כאן בהצעה - משרד התשתיות הלאומיות וחברת "מקורות" מודעים היטב למצבם הקשה של חקלאי בקעת-הירדן, ועל כן הם נוהגים עם יישובי הבקעה לפנים משורת הדין, במקרים רבים. יש להדגיש, כי בשום שלב לא נותקו מי השתייה ליישובים, וכי אין הגבלת מים בשום יישוב בבקעה, לרבות מים לחקלאות. זאת בעקבות סיכום עם ראש המועצה, מר דוד לוי, שלפיו יוסדר החוב עם "מקורות". סוכם, כי לנוכח מצוקותיהם המיוחדות של יישובי הבקעה, ומתוך רצון למצוא פתרונות מקיפים, לא יינקטו כל עיצומים מצד "מקורות" ותינתן ליישובים השהות להיערך לפירעון חובותיהם. יצוין כי ראשי היישובים בבקעה הודו למשרד התשתיות ול"מקורות" על הסיוע וההתחשבות. אדוני היושב-ראש, חברי הכנסת, אני רוצה להגיד לאנשי הבקעה, אם אתם נתקלים בתופעה כזאת, אנא התקשרו מייד אלי, ללא שום צינורות ביניים, והדבר יטופל מייד. נכון, אדוני היושב-ראש, שכתוצאה מהסכם אוסלו נקלענו למצוקות שלא האמנו שניקלע אליהן. הסכם אוסלו אוסר הנחת צינור. אני לא מדבר כרגע על אזורים מערביים צפופי אוכלוסין. לפי הסכם אוסלו, אין להעביר צינור לבסיס של צה"ל, לא כל שכן ליישובים בבקעת-הירדן. הדברים תמוהים ביותר. הסכם שעשתה ממשלה שבמשך שנים התגדרה בכך שגבולה הביטחוני של ישראל במזרח הוא נהר הירדן, וכל אחד מבין, ולא צריכים להיות לצורך זה אנשי צבא בעלי ידענות מופלגת, שהמינימום הדרוש - - -</t>
  </si>
  <si>
    <t>אני מדבר על הממשלה הקודמת. הממשלה שלנו רואה זאת אחרת, אנחנו החזרנו את המצב לקדמותו, ואכן הממשלה הזאת רואה הכרח באזור ביטחון שמצוי הן בבקעה והן במדרגה שמעליה, ובעוד מדרגה מעל ציר-אלון. אין טעם לפרט כאן מדוע, כי לא זו השאלה שבה עוסקים. מאוד מאוד מפתיע אותי, מדוע הממשלה הקודמת היתה מוכנה ללכת להסכם שמדבר על הגעת הישות הפלסטינית לנהר הירדן ומונע אפשרות להניח צינור. היתה לי מחשבה, אדוני היושב-ראש, רעיון שהגיתי עוד כשהייתי שר החקלאות, לפני שנים רבות, להעביר צינור מהכינרת דרך בית-שאן לבקעת-הירדן. בל יגידו שנופלים מים. מתברר שאין אפשרות, לפי ההסכם לא ניתן, צריך ללכת עכשיו לרשות הפלסטינית ולבקש את אישורה. זאת אומרת, יש לנו כאן בעיות מאוד מאוד קשות. אני שמח מאוד על כך שהממשלה שלנו היא ממשלה שמבינה היטב את המשמעות של אזור המזרחי, כמו את משמעות אזור הביטחון המערבי.</t>
  </si>
  <si>
    <t>אני הייתי שמח גם לדון בכנסת על חשיבותה של בקעת-הירדן.</t>
  </si>
  <si>
    <t>תצא מתוך הנחה שיש לי עניין לסייע ליישובים שם, וזו תהיה גישתי. זאת אומרת, אני אעשה כל מאמץ כדי לסייע, מה גם שאני יודע מה מצבם של היישובים לאורך מה שהיה פעם "הקו הירוק", והכביש עובר בקרבתם, יישובים הנתונים למשיסה מדי לילה ויום, מבחינת כלי רכבם, ציודם החקלאי, הבהמות ומשקיהם. אני יודע מה מצבם, ולכן אני אומר שהגישה שלי תהיה, ככל שרק ניתן, גישה מקלה.</t>
  </si>
  <si>
    <t>מאחר שהממשלה שאני חבר בה רואה לנגד עיניה ושמה לעצמה למטרה לקדם את הנושא ולנסות להשוות - וזה לא פשוט, כי יש כאן פיגור של הרבה שנים - אני חושב שהממשלה הנוכחית אכן נוקטת דרך נכונה. אני עצמי, בשיחותי עם ראשי רשויות יהודיות ולא יהודיות כאחת, אמרתי להם שכל פנייה נבחנת אצלי עניינית. אני לא שם פה כלל איזה קו מבדיל. אני מקווה, שהנושא הזה יהיה אחת מנקודות המבחן כאשר אסיים את תפקידי הנוכחי, לכשתסיים הממשלה הזאת את כהונתה בעוד שלוש שנים וחצי.</t>
  </si>
  <si>
    <t>מערת-המכפלה זו לא ארץ-ישראל נטו?</t>
  </si>
  <si>
    <t>אדוני היושב-ראש, כנסת נכבדה, מתיישבי בקעת-הירדן, היו ימים בארץ שהקמת יישוב חדש היתה מעוררת התרגשות, מרעידה לבבות, מקצה הארץ ועד קצה. מתנדבים התמודדו על הזכות לקחת חלק בעלייה על הקרקע, בהשתתפות בשמירה, בעזרה בעבודה. חגיגת 30 שנה להקמת אזור מיושב בוודאי היתה חג לאומי, כפי שצריך להיות. "פנינו אל השמש העולה, עינינו שוב פונות מזרחה", היינו שרים כנערים, כשעינינו מצועפות חלום, חדורי אמונה אין קץ. "זה היה בעבר", אומרים לנו עכשיו, לעתים בביטול, "זה עולם אחר", עולם של היי-טק, של פיננסים, של הפרטות. מה אתה מתפעל מ-18 יישובים חקלאיים, כ-700 בתי-אב? ואינני כולל את חבל מגילות שגם בו חמישה יישובים, ועוד מתקנים בעלי חשיבות רבה, שמייצרים בהיקף של כ-60 מיליון דולר בשנה. זה פחות ממפעל מצליח אחד, "זה עשירית מהפרטה אחת", הם אומרים. זה נכון, טוב שיש לנו מוחות מעולים, טוב שהתעשייה מתפתחת וצריך לעשות כל מאמץ להרחיבה. אני מאמין שממשלות ישראל ימשיכו בפיתוח התעשייה עוד שנים רבות. אבל מפעל תעשייתי, מוצלח ככל שיהיה, אינו מחזיק גבול, אינו שומר שטח חיוני בידינו. לכל אחד תפקיד חיוני משלו. 18 היישובים החקלאיים פלוס יישוב קהילתי אחד, מעלה-אפרים, ועוד חמישה יישובים והיאחזויות ומתקנים נוספים בחבל מגילות הם אלה שמחזיקים היום את אזור הביטחון המזרחי של ישראל. כמו חניתה ומטולה בצפון, נווה-אטי"ב, מרום-גולן ואלוני-הבשן בגולן, כך מחולה, שדמות-מחולה, חמדת, רועי, בקעות, חמרה, מכורה וגיתית. כך גם ארגמן, על שמם של לוחמי גיבורי ארץ המרדפים, אריק רגב וגד מנלה, זיכרונם לברכה, משואה ויפית, פצאל ותומר, גלגל ונתיב-הגדוד - על שם הגדודים העבריים במלחמת העולם הראשונה - נערן, ייט"ב - על שמו של יצחק טבנקין - בשמת-נערן, נעמה, בית-הערבה - שהוקמה לראשונה עוד בשנות ה-40 ופונתה עם הכיבוש הירדני - אלמוג, מצפה-שלם, קליה, ורד-יריחו. כל אלה שומרים על גבולות המולדת. צבא מטבעו הוא נייד, צבא בא והולך. היושבים שם בבקעה הם אלה שנותנים לנו קביעות, שמאפשרים לנו להמשיך ולהחזיק באזור חיוני עכשיו ולתמיד. הידיים המיובלות, הפנים צרובות השמש, השפתיים המבוקעות מלהט הבקעה הן הערובה לכך. יש בבקעת-הירדן שכיות חמדה של עבר והוווה, בוודאי של עתיד. שם, מעט צפונה, מצוי היישוב הקדום ביותר בארץ-ישראל. שם חצה יהושע את הירדן, ושם בגלגל, בקצה מזרח יריחו, הקים יהושע את 12 האבנים אשר לקחו מן הירדן. חבר הכנסת הנדל, חיפשת עוד דברים? אם אינני טועה, שם גם מלו לראשונה את בני ישראל שנולדו במדבר, כי אלה שיצאו ממצרים היו נימולים. את אלה שנולדו במדבר מלו שם לראשונה. שם נמצאת יריחו, שם היו חיים יהודיים בימי בית ראשון ובימי בית שני, שם חצו במלחמת העולם הראשונה הגדודים העבריים, "קלעי המלך", גדוד 38 וגדוד 39, את הירדן. שם - מעניין כאפיזודה היסטורית, כבש מפקד פלוגה מגדוד 38, זאב ז'בוטינסקי, את מעבר אום-שורט, והגדודים העבריים המשיכו, יחד עם פרשים אוסטרלים, לא-סלט שבארץ הגלעד. שם פעלו כוחות הפלמ"ח בליל הגשרים, בפיצוץ גשר אלנבי בפיקודו של חיים בר-לב, זיכרונו לברכה, בניסיון הפיצוץ של גשר דמיה, ואחד המשתתפים יושב כאן - גנדי. לשם, לעורף הכוחות הירדניים והעירקיים תכנן יגאל אלון, הבולט והמבריק במפקדי מלחמת העצמאות, את תנועת צה"ל בשלהי מלחמת העצמאות, תוכנית שלא יצאה לפועל, כנראה לצער כולנו. אזור זה נכלל בתוכנית-אלון, או אפשר לומר אולי, יותר נכון, תוכנית גנדי-אלון. נדמה לי שאתה, גנדי, אם אינני טועה, היית זה שעיבד את התוכנית הזאת לראשונה, כזכור לי מאותם ימים, כאזור חיץ חיוני בין הריכוז הפלסטיני הגדול שעל גב ההר לנהר הירדן; ואזור זה הוא אזור הביטחון החיוני, המזרחי של ישראל, שישתרע בעתיד מנהר הירדן ומערבה ברוחב של כ-20 קילומטר ומים-המלח ומערבה ברוחב של 10 עד 15 קילומטרים. אזור זה היה לארץ המרדפים באחת המערכות הקשות של המאבק בטרור, שם באו לידי ביטוי מלא רוח הלחימה וערכי הלחימה של צה"ל. אבל מעבר לכל זה מתיישבי בקעת-הירדן, שחלקם יושב כאן ביציע, הפכו שטח זה לאחד מפלאי החקלאות בעולם כולו. עד מלחמת ששת הימים דמה האזור, במידה רבה, לתיאורו של הקולונל ווייול, שהיה אחר כך אחד הגנרלים והמפקדים הבריטים הידועים במלחמת העולם השנייה, אחד מקציניו של אלנבי במלחמת העולם הראשונה, שנתבקש על-ידו, לקראת חציית הירדן, לתאר את השטח, והוא כתב וסיכם במשפט יבש והחלטי: "באזור זה אין אפשרות קיום עצמאי ללא אספקה, לא לבקר, לא לסוסים ולא לבני אדם". באו מתיישבי הבקעה והוכיחו את ההיפך. אנחנו מודים לכם, ואני מרשה לעצמי להגיד, בשם כולנו - לצערי, לא רבים כל כך כאן - אנחנו מודים לכם על מה שעשיתם. על הממשלה להחליט על חיזוק הבקעה, על הגדלת מספר תושביה, על הרחבת שטחי עיבוד - זאת חייבים אנחנו לעשות, זו מחויבותנו לאנשי הבקעה ולעצמנו. בעזה חגגו אתמול. צהלה ושמחה בשומעם הדים צורמים מכאן, שהגבירו את התנגדותם למילוי חלקם בתהליך השלום. בעזה חגגו אתמול. כאן, בכנסת, אנחנו חוגגים היום 30 שנה לחידוש ההתיישבות היהודית בבקעה, ואני אומר לכם שהחגיגה הזאת תגבר.</t>
  </si>
  <si>
    <t>רבותי, לא באנו לכאן לדון בהיסטוריה, אבל אם אנחנו עוסקים בדבר הזה, יהודים חיו בארץ-ישראל ללא הפסקה 4,000 שנה. לא היתה כאן הפסקה של חיים יהודיים ליום אחד, ולא היה כאן שום מעשה אלא מעשה ציוני, מעשה של אנשים שחוזרים אל ביתם ואל ארצם. לא נגזל פה שום רכוש, אלא שולם בכסף מלא. לכן, אני מוכרח לומר שההתבטאויות האלה - - -</t>
  </si>
  <si>
    <t>2-1. בתאריך 9 בנובמבר 1997 נותקו לבקשת מועצה אזורית שומרון ארבעה צמתים אשר חשבונותיהם היו משולמים על-ידה - ג'ינספוט, הארס, תפוזים ומסחה. שניים מהצמתים חוברו מחדש, על-פי בקשה לחיבור של מועצה אזורית שומרון - ג'ינספוט והארס - וצומת אחד על-פי בקשה לחיבור מועצה מקומית אורנית - תפוזים. עבור צומת מסחה בלבד לא התקבלה בקשה לחיבור מחדש והוא נותר מנותק. "הלקוח" הוא מועצה אזורית שומרון, הממתינה, ככל הנראה, למימון החשבונות השוטפים.</t>
  </si>
  <si>
    <t>מאחר שנשמעה קריאה - לא שמעתי ממי - ברשותך, אדוני, וברשות חברי הכנסת, אני רוצה לציין כמה דברים שקרו השנה, רק כדי שיהיה ברור מה קורה. אני רוצה לומר, שהממשלה אישרה הקמת יישוב לשבט תראבין בין משמר-הנגב ללהבים, ובתוך חמישה חודשים תתחיל העבודה על הקמת היישוב. ארבעה יישובים נוספים אושרו עקרונית על-ידי המועצה הארצית לתכנון ולבנייה, ולא אפרט. אם תרצו פירוט, תקבלו אותו אצלי אחר כך.</t>
  </si>
  <si>
    <t>2-1. השאילתא הופנתה אלי ביום 18 בנובמבר 1998. יום למחרת אושר במועצת מקרקעי ישראל הסכם בעניין כפר-שלם, אשר נחתם על-ידי משרד האוצר, מינהל מקרקעי ישראל וחברת "חלמיש". ההסכם האמור מסדיר את נושא פינוי התושבים מכפר-שלם ואת תשלום הפיצויים למשפחות המפונות ובכך מאפשר פיתוח, בנייה ושיווק במקום. ביצוע ההסכם מותנה באישורו של שר האוצר ובאישור דירקטוריון חברת "חלמיש".</t>
  </si>
  <si>
    <t>לא אמרתי קונה. היא מעודדת ואף מסייעת כספית. מי אמר רק בירושלים?</t>
  </si>
  <si>
    <t>דווקא חשבתי שהם ערים מאוד לבעיה. בימים הקרובים תדון ועדת השרים בנושא פיתוח מרכזי שירותים בפזורה שישרתו את האוכלוסייה במקום. מרכזי שירותים אלו יהיו בסיס לפיתוח יישובים - והכוונה להקמת חמישה עד שבעה יישובי קבע חדשים. כדי לתת פתרון, המגמה היא כבר עכשיו להתחיל בבניית מרכזי השירותים שסביבם יקומו בהמשך יישובי הקבע החדשים.</t>
  </si>
  <si>
    <t>אדוני היושב-ראש, כנסת נכבדה, בהסכם וואי יש סכנות גדולות בכל מה שנוגע להיקף הנסיגה. זאת היתה סכנה גדולה קודם לכן, וזו סכנה גדולה עכשיו. בכל הסכם מסוג זה יש סכנות. אנחנו עוסקים בחבל ארץ קטן, שכל כרסום באחיזתנו בו מסוכן לישראל; שלא להזכיר שמדובר באזור שהוא ערש היוולדו של העם היהודי. אבל יש בהסכם וואי תיקונים ושסתומי ביטחון להסכם אוסלו המקורי, שהסכנות בו היו גדולות בהרבה. אין כאן ביטולו של הסכם אוסלו, כפי שיש בבית הזה בוודאי אנשים שרוצים בכך, אבל להזכירכם, הממשלה מעולם לא ביטלה את הסכם אוסלו, אלא התחייבה לבצעו תוך כדי ביצוע תיקונים והפחתת הסכנות ככל שרק ניתן. עשינו מה שאמרנו שנעשה, ולא רק בוואי אלא בכל השנתיים האחרונות. עצרנו דהירה לקווי 67'. מה שעשינו שם זה מה שהיה ניתן בתנאים שהיו בעקבות הסכמות מוקדמות שהיו עוד לפני שהגענו לשם. אינני רוצה לעסוק בפרק הזה. זה היה. צריך להביט קדימה. מה שהשגנו זה הרע במיעוטו והטוב ביותר שניתן היה להשיג שם - - -</t>
  </si>
  <si>
    <t>אינני מכיר עם שהיה עושה זאת, שהיה מוותר על אזורים שקשורים במורשתו ההיסטורית. אבל עלינו, על הממשלה, היה להחליט, האם אנחנו רוצים לעשות מאמץ אמיתי וכן להגיע להסדרים שיביאו, אולי, בעזרת השם בעתיד, לשלום בינינו לבין שכנינו. תשובת הממשלה היתה: כן, ואף אני עצמי גמרתי אומר לנסות ולהגיע להסדר עם הפלסטינים. הממשלה היתה חייבת לשאול עצמה, והיא עשתה כך, האם שלום בכל מחיר, ותשובת הממשלה היא: לא. הממשלה מוכנה ללכת להסדר שבו נפחית את הסכנות, ובעיקר מתנה את נסיגותינו - שלוש במספר - במילוי מוקדם של ההתחייבויות הפלסטיניות. כל בסיס של הסכם חייב להיות בנוי על הדדיות מלאה; זאת השגנו בוואי. ישראל התחייבה לבצע את חלקה, והיא תעשה כך, אבל ביצוע כל שלב מותנה באופן מלא במילוי ההתחייבויות הפלסטיניות. לפני כל שלב של נסיגה תצטרך הממשלה להחליט האם בשלו התנאים לביצוע נסיגה. אם הממשלה, ואני בתוכה, לא נעמוד על תנאי זה, זה יהיה כישלוננו. אני מאמין שנעמוד. חרף הסכנות בגלל היקף הנסיגה ברצוני להרגיע את חברי הכנסת - בוודאי רוב חברי הכנסת, אם לא כולם, מודאגים - ולומר לכם, שהצלחנו לשמור בידינו את האתרים ההיסטוריים היהודיים העיקריים, את אזורי הביטחון כולם ואת השליטה על מקורות המים שלנו, וכמובן את ירושלים בירת העם היהודי זה 3,000 שנה ובירתה המאוחדת של ישראל לנצח. אדוני היושב-ראש, חברי הכנסת, אינני יכול שלא להשתמש בהזדמנות זאת כדי להעמיד דברים על דיוקם. זה יומיים אני שומע על תמיכתי, כביכול, בהקמת מדינה פלסטינית. אני רוצה להבהיר כאן, שאינני תומך בהקמת מדינה פלסטינית - - -</t>
  </si>
  <si>
    <t>ההודעות בכלי התקשורת התבססו על מידע טרי כביכול, מאמר שכתבתי לפני למעלה משש שנים. אני מודה לחברים, יש כאלה שכותבים, אף אחד לא קורא, אולי יש כאלה שכותבים, קוראים, אבל לא מדפדפים לעבר, אבל יש גם כאלה שקוראים ולא מדייקים. אני מדבר על מאמר שכתבתי לפני למעלה משש שנים וממנו ציטטתי לפני חברי מועצת תנועת צומת, ובו נאמר כך, אני מצטט את כל הקטע שבמאמר. מובן ששם דיברתי מן הזיכרון, אבל אין הבדל פה בדברים העיקריים. "אני מתנגד לפשרה טריטוריאלית, אך הבה נהיה כנים עם עצמנו: אוטונומיה גרועה מפשרה טריטוריאלית. פשרה טריטוריאלית זאת מדינה פלסטינית בחלק מיש"ע. אוטונומיה או ממשל עצמי לפי תוכניתו של רבין זאת מדינה פלסטינית בכל יש"ע" - והערת אגב, היא לא מופיעה שם: גם תוכנית האוטונומיה לפי הליכוד תביא לתוצאה דומה. סיימתי את הקטע הזה. אני קורא שוב: "הסירו את חרבה המתהפכת של האוטונומיה מעל ראשינו, זמנה עבר; היא הדבר האחרון שחסר לנו". היכן יש כאן תמיכה במדינה פלסטינית? אלא מה ניתן לעשות? אתה אומר, והם כותבים. אתה מוכיח, והם משדרים מה שהם רוצים. ישראל מתנגדת להחלטה חד-צדדית פלסטינית על הקמת מדינה פלסטינית, והיא הודיעה כבר עכשיו מה הצעדים - - -</t>
  </si>
  <si>
    <t>כל פעם אתה מציין שהעמדות שלי הן לא של הממשלה. אנחנו חיים במדינה דמוקרטית. לפני שקיימתי את הפגישה שוחחתי עם ראש הממשלה, שהיה לו עניין רב בקיום הפגישה הזאת, ואני בהחלט לא יכול לבוא ולומר שהעמדות שלי הן העמדות של הממשלה, אבל אני חושב שבקווים עקרוניים אלה הן העמדות של הממשלה, כי אני חושב שהממשלה מדברת בצורה מאוד ברורה על כך שהיא תעמוד בדיון בעת הסדרי הקבע על נושא של אזורי ביטחון. כשמדברים על אזורי ביטחון, כבר אינני מדבר על משאלות לב, צריך לגשת בגישה ריאליסטית, אלא על המינימום ההכרחי. דרך אגב, כשהביאו הנה את הסכם אוסלו לראשונה, ואני חושב שזה היה הסכם גרוע מאוד מכל הבחינות, אחד הדברים החמורים ביותר – ניגשתי לדוכן, דיברתי אז, ואמרתי את דעתי על ההסכם, מדוע ההסכם הזה הוא גרוע, אבל מתוך גישה ריאליסטית אמרתי שנראה לי שמה שצריך לעשות עכשיו, אחרי שכבר נחתם הסכם כזה, זה לעשות בו את התיקונים, השינויים, ההתאמות הדרושות כדי להפחית את הסכנה. אני חושב שעמדתי משקפת בהחלט את עמדת הממשלה, שצריך אזורי ביטחון. צריך אזור ביטחון מזרחי, המשתרע מנהר הירדן ומערבה, וצריך אזור ביטחון של 20 ק"מ. אני לא בא כאן לעשות ניתוחים צבאיים למה צריך. לו הביאו כל איש צבא זר ושאלו אותו איזה עומק צריכה אוגדה משוריינת – לצערי, בתוקף הנסיבות שהיו, יצא לי לפקד על אוגדה כזאת בעת מלחמה – הוא היה אומר מייד: 50 ק"מ. אין 50 ק"מ שם. לו שאלו כל מפקד בכל צבא איזה עומק צריך לגיס משוריין – מאחר שהיתה לי הזכות להיות גם מפקד גיס משוריין אני רוצה לומר, שכל מפקד, בכל צבא, יגיד: 150 ק"מ. אין 150 ק"מ. לקחנו את המינימום, את הדבר המצומצם ביותר ההכרחי. הדבר הזה הוא הכרחי. שם גם יותר פשוט, כי האזור הזה ריק מאוכלוסין כמעט לחלוטין.</t>
  </si>
  <si>
    <t>(לא נקראה, נמסרה לפרוטוקול) 3-1. 5% מתקציב מע"צ לשנת 1997 מוקצים לפרויקטים חדשים והמשכיים בתחומי יהודה ושומרון. הפרויקטים כוללים סיום של כביש המנהרות, סלילת כביש צור-הדסה–אל-ח'דר, שיקום כביש הבקעה, סלילת כביש רמות–גבעת-זאב–עטרות ותוספת מסלול בכביש מעלה-אדומים–מישור-אדומים. הפרויקטים מיועדים להקל את נפחי התנועה, ישראלית כפלשתינית. אבקש להזכיר, כי על-פי הסכם הביניים האחריות בתחום זה, ככל שהיא נוגעת לאזור C, מוטלת על ישראל.</t>
  </si>
  <si>
    <t>אני לא יודע. אני ממשיך לצטט את סעיף ב' בהחלטת הממשלה: "בכל הנוגע לסוגיות משפטיות, ייעשה האמור בתיאום עם היועץ המשפטי לממשלה. "ג. הממשלה רושמת לפניה, כי בכל הנושאים הקשורים למדיניות המקרקעין במגזר הכפרי והחקלאי, הוקם צוות משותף למשרדי התשתיות הלאומיות, משרד החקלאות ופיתוח הכפר, משרד האוצר, רשם האגודות השיתופיות במשרד העבודה והרווחה, אשר יביאו המלצות לדיון בממשלה. "ד. למען הסר ספק, כל האמור בהחלטה זו ייעשה בהתאם לחוק התכנון והבנייה. "ה. לממשלה תוגש הצעה נפרדת הנוגעת להקניית זכויות תושבי ערי הפיתוח." בהופעתי בפני ועדת הכלכלה של הכנסת הודעתי אתמול שאני אדאג לכך, ואתם יכולים לראות זאת כעשוי, שגם לנושא זה ייכנסו תושבי שכונות של דיור ציבורי בערים. אני מוכרח לומר, שעבר בי זעזוע ניכר למדי למראה הדברים. אף שאני מכיר את הארץ, מכיר את האוכלוסייה שם וכן הלאה, בכל זאת ההופעה בטלוויזיה לפני כמה שבועות היתה צריכה לעורר זעזוע אצל כל אחד, זעזוע מחודש אצל כל אחד. זה הביא אותי, בהחלט, לתת הנחיה חד-משמעית לוועדה לבדוק גם את כל ההיבטים האלה. אני רוצה להתייחס לכמה דברים שעלו כאן. כפי שאמרתי, דירות ציבוריות בערי פיתוח ובשכונות בערים, כמו דירות "עמידר" – הנושא ייבדק במגמה חיובית. אין בדוח הזה פגיעה בהתיישבות. יש שם אולי משפט שאינו מנוסח בצורה נכונה; המשפטים הלא-מנוסחים יתוקנו. אני רוצה לומר, שכמי שנולד בהתיישבות ומכיר אותה, איש לא יצליח לערער אצלי את הזכות שיש לחקלאים. אני זוכר את ההורים שלנו, אני זוכר את תנאי החיים ואני גם זוכר שאותם יישובים, שהיום הם במרכז הארץ – אני עדיין זוכר בדיוק את בעיות הביטחון ואת קשיי החיים בהם. אני מכיר את זה היטב. לצערי, אחת הבעיות הקשות שקיימות היום, וכבר לא חשוב באיזו ממשלה ובאיזו מפלגה, בעניין הזה כולם דומים – מידת ההתעניינות בנושא ההתיישבות ואותה תחושה של אותם חקלאים שנאחזו ממש בציפורניהם באדמה הצחיחה ההיא, ההרגשה הזאת הולכת ונעלמת, התחושה הולכת ונעלמת. בין היתר, זה אחד הגורמים גם לתלישות שקיימת. אני עדיין זוכר את הדברים האלה, ולא רק זוכר אלא גם נאבק על זכויותיהם של החקלאים. אני חושב שכדאי להעמיד את הדברים בפרופורציה. אני רוצה לומר, שיש העדפה ברורה, מוחלטת, של הפריפריה ביחס למרכז. במרכז אפילו הורדנו. היה שם שיעור פיצוי של 27%, הורדנו אותו ל-20%, בלי 1% שיורד כל שנה. את זה השמטנו. בפריפריה, באזורי פיתוח ב', היום זה 30%, וא' – 40%. משרד החקלאות מערער, קשה לי להתנגד למה שהוא אומר, הוא אומר שיש נימוקים אחרים, שאין טעם כרגע לפרט אותם כאן; האוצר באזורי עדיפות ב' – 40%, ובאזורי עדיפות א' – 60%. יש כאן העדפה מוחלטת בכל הנוגע לבנייה של יחידות דיור, מה שקוראים: לבנים, בסמוך למושבים. אם פעם זה היה 115%, בדוח מופיע 200%, ואני רוצה לומר, שאם יהיו 250%, נברך על 250%. יש לנו מגמה להגדיל את היישוב בנגב, להגדיל את היישוב בגליל, ואין בזה מגבלה. לגבי העברת רכוש לידי זרים, אם זה אזרחי ישראל – אני בכלל לא רואה שום בעיה, גם אין בעיה באופן מעשי. אם זה אחרים – אני רוצה לומר משהו. 40% מהדירות בתל-אביב היום בנויות על קרקע פרטית, ולא ראיתי כאן שיירות של נסיכים סעודים שבאים הנה וקונים את הרכוש הזה. לא קיים. לעומת זאת, אני יכול להראות במקומות אחרים, לא דווקא על קרקע פרטית, שכן קורים דברים. לכן, אין לזה שום קשר. בעניין הזה מה שאני יכול לעשות זה פשוט לפנות למצפונם של אזרחי ישראל, שצריכים להבין שלנו יש רק מדינה אחת, קטנטונת, גם את זה צריך להבין. אני לא אומר שאין בעיות, אבל לגבי גורמים זרים – נקטנו צעדים מתאימים. אני רוצה לומר, אמרתי זאת גם אתמול בוועדה בכנסת, שאני בעד קיום דיאלוג מתמשך, אבל צריך להבין שזה תהליך. ביצוע כל העניין מרישום חלקות א' – ויש לנו בעיה, יש חלקות א' קטנות ויש חלקות א' גדולות – זה סבך של אלפי בעיות. יהיה כאן ויהיה חייב להיות כאן דיאלוג מתמשך, והוא יהיה, הדיאלוג המתמשך, אבל כדי לקיים דיאלוג מתמשך צריך להבין דבר אחד – שאי-אפשר פתאום לצאת ולהודיע שאנחנו נקיים אינתיפאדה. מה זה נקיים אינתיפאדה?</t>
  </si>
  <si>
    <t>אני לא אומר את זה עליך, אני רק אומר שקראתי את זה בעיתונים: נקיים אינתיפאדה. אני לא חושש מאינתיפאדה שעושים נגדנו אחרים, אני אחשוש מאינתיפאדה שעושים יהודים? באמת, מה הם כל הדברים האלה? לכן אני אומר, שמי שרוצה דיאלוג – מדבר, ומי שרוצה אינתיפאדה – ידבר עם עצמו, אין מה לעשות. אני מדבר עם אנשים שהם חברי במשך עשרות שנים, אז אני מביט אליך אבל לא מתכוון אליך. אני בעד קיום דיאלוג. לגבי ועדות קבלה, עצם הסוגיה אם יבנו – זה רק, חשבנו, במרכז הארץ, כדי להגן על מעט השטח הירוק שעוד נותר. הרי אם נצליח לעמוד בקפדנות על כל הנושאים האלה, אנחנו נישאר בסך הכול עם 200,000 דונם של שטחים ירוקים, מינימום שבמינימום במישור החוף. במקומות אחרים מדובר על שכונות ליד היישובים, וגם את הנושא הזה החזרנו לבדיקה מחודשת. אני רוצה לומר משהו בקשר לוועדות הקבלה. רבותי, כמי שנולד במושב אני מכיר בדיוק את העניין הזה, ואני מכיר את השררה ואת בעלי היד החזקה ובעלי השליטה, ואני יכול להראות לך היום – – –</t>
  </si>
  <si>
    <t>היתה אלי פנייה מבחור בכפר-ורבורג, שמשפחתו לא בדיוק ממייסדי כפר-ורבורג, זה כבר לא מה שקוראים לפעמים: חמולות, באיזה מקום, מתנכל להן. הודעתי לוועד הזה, שנגמרה התקופה הזאת, נגמרה השררה, תשחררו את האנשים סוף-סוף. את זה תעשו – לא תבנו, זה הכול. אפשר לחשוב, ועיני לא צרה בכך. אני רואה את בית-עזרא, מושב נהדר, זה אחד מהדברים שעוד הספקתי לעשות כשהייתי שר הבינוי והשיכון, ממונה על המינהל לפני שבע שנים. קמה שם שכונה נהדרת לבנים. נו, אז מוכרים את זה לזרים. זרים – אני מתכוון לא לבנים – – –</t>
  </si>
  <si>
    <t>בעניין כביש חוצה-ישראל, עשינו פה מאמץ גדול לתת גם פיצוי, לעתים זה פיצוי בקרקע, אם בקרקע חקלאית ואם בקרקע אחרת. זה דבר באמת יוצא דופן, כי בנושא הפקעות אין בדרך כלל אפשרות לעשות זאת ואנחנו עושים את המירב, עד כמה שרק אפשר. בעניין חברת החשמל המזרח-ירושלמית, אני חושב שזה פשוט לא לענייננו הפעם, אבל זה כרגע בטיפול. במה שנוגע לשכונות שסובלות כתוצאה מכך, יש פעולה מתמדת של צמצום האספקה בכל מקרה שהאספקה אכן גורמת קשיים לשכונה זו או אחרת, כשם שיש עוד שמונה יישובים – ערים – אחרים ביהודה ובשומרון שעדיין מחוברים, ולפי תוכנית הם הולכים ומתחברים במישרין לרשת החשמל הישראלית. אבל, אם תרצה, תעלה הצעה, ואנחנו ודאי נשמח לדון בזה. תודה.</t>
  </si>
  <si>
    <t>אדוני היושב-ראש, כנסת נכבדה, אני אגע בראשי פרקים בנושאים שהועלו על-ידי חבר הכנסת שמחון. אני מתכוון להמליץ להביא את הנושא הזה לדיון בכנסת. אני חושב, שהמצב של ההתיישבות והחקלאות, שנמצאות בהידרדרות במשך שנים, מחייב להביא את העניין בפני הכנסת ולא לגנוז אותו במקום כזה או אחר. אני חושב שהגענו בעניין זה אולי לאחת מנקודות השפל הנמוכות ביותר, והדבר הזה איננו קשור במפלגה כזאת או במפלגה אחרת. לצערי, זה עניין שנוגע לכל המפלגות. הבנת החשיבות של ההתיישבות ומשקלם של עובדי אדמה בארץ-ישראל הולכת ונעלמת כנראה מתודעתם של רבים מאזרחי המדינה, אבל לצערי גם מתודעתם של אלה שמחזיקים בהגה השלטון. אני חוזר ואומר, זה איננו קשור לא למפלגה כזאת ולא למפלגה אחרת, זו בעיה לאומית ממדרגה ראשונה. לכן, אני אגע עכשיו רק בקיצור בנקודות שהעלית, ואת השאר אני ארצה בהחלט להביא בהרחבה לדיון בכנסת, שאולי גם תגלה התעניינות רבה יותר בסוגיה הלאומית החשובה הזאת. בנושא שינוי ייעוד הקרקע – הוריתי על הקמת ועדה ציבורית בראשותו של פרופסור בועז רונן מאוניברסיטת תל-אביב. על-פי כתב המינוי שלה, עליה לבחון, ראשית, את הגדרת זכויותיהם של מחזיקי קרקע חקלאית במקרה של שינוי ייעוד בקרקע, אבל בעצם את כל סוגיית נושא הזכות על הקרקע של אנשים שבמקרים רבים חיים עליה עשרות בשנים. שנית, עליה לבחון החלטות קיימות של מועצת מקרקעי ישראל בתחום זה. הוועדה אמורה להגיש לי את מסקנותיה והמלצותיה עד ליום 1 בדצמבר 1996. חברי הוועדה יקבלו לעיונם העתק מהצעתו של חבר הכנסת שמחון, אולי כבר קיבלו, והייתי גם מציע לך להופיע בפניהם ולהציג את הבעיות במלוא חומרתן. זה חשוב.</t>
  </si>
  <si>
    <t>מי עושה מהומה מדברים כאלה? כשיהודים הולכים לחיות בשכונה בירושלים, שיש שם ערבים, אז מתחילה בעיה – – –</t>
  </si>
  <si>
    <t>אדוני היושב-ראש, כנסת נכבדה, שמעתי את דברי הדוברים. אני חושב שהדברים שנאמרו הם בהחלט חשובים להבהרת כמה מן הנושאים שעדיין אינם ברורים בהצעת ועדת-רונן, כפי שאישרה אותה הממשלה. נדמה לי שיהיה מיותר לעמוד כאן שוב ולהסביר את חשיבותה המכרעת של ההתיישבות בארץ-ישראל לכל מה שהקמנו כאן. אינני מעלה היום בדעתי אפשרות שהיינו יכולים להגיע להקמת מדינה עצמאית בארץ-ישראל, אני לא מעלה בדעתי לרגע אפשרות שהיינו מצליחים להקים כוח מגן עברי, שהביא להקמתה של מדינת ישראל – אלמלא ההתיישבות לדורותיה. אני יודע שבדרך כלל, כשמביאים רפורמה מסוימת, אולי לא כולם מבינים בדיוק כל סעיף וסעיף. לכן אני מייחס חשיבות רבה הן לקיום דיאלוג עם ההתיישבות והן למציאת דרך לפתרון בעייתם של שוכני שכונות מצוקה וערי פיתוח. רציתי לומר לחברי הכנסת המייצגים את המפלגות הערביות: החוק הזה לא פוגע, ולפי דעתי, במסגרת החוק הזה תינתן אפשרות גם לטפל בתיקון עיוותים שקיימים ביחס למגזר הלא-יהודי. אני חוזר ואומר: לפי דעתי, הממשלה, בקבלה את העקרונות של דוח ועדת-רונן, הביאה אולי לאחת הרפורמות החשובות ביותר במדינת ישראל. אני מודה למעירים, ואם יש הערות נוספות כלשהן – הרי מדובר בתהליך ארוך – אני מבקש שפשוט תעבירו אותן אלי. יכול להיות שיש עוד הערות לחברי כנסת נוספים.</t>
  </si>
  <si>
    <t>סליחה שאני מפריע. היסטורית, בגלל העובדה שהיישובים קיימים – – – שם אין בעיה. ברוב המקרים הבעלות היא בעלות פרטית על קרקע פרטית.</t>
  </si>
  <si>
    <t>כבוד היושב-ראש, כנסת נכבדה, עמדתי בעניין בקעת-הירדן ידועה. בקעת-הירדן היא חלק חיוני מאזור הביטחון המזרחי של ישראל, המשתרע מנהר הירדן מערבה, ברצועה שרוחבה כ-20 ק"מ. תושביו חלוצים אמיתיים וחקלאים מצוינים. אני מכיר את האזור הזה היטב, מכיר את תושביו היטב, ואני מלא הערכה למה שהם עושים. אכן, האזור קשה. נוסף על כך, כתוצאה מהסכם אוסלו וכתוצאה מאי-התייחסות בכלל לנושא של חקלאי ישראל בהסכם, המצב הולך ונעשה רע מיום ליום. אשר לנושא הבסיסי שעלה כאן בהצעה – משרד התשתיות הלאומיות וחברת "מקורות" מודעים היטב למצבם הקשה של חקלאי בקעת-הירדן, ועל כן הם נוהגים עם יישובי הבקעה לפנים משורת הדין, במקרים רבים. יש להדגיש, כי בשום שלב לא נותקו מי השתייה ליישובים, וכי אין הגבלת מים בשום יישוב בבקעה, לרבות מים לחקלאות. זאת בעקבות סיכום עם ראש המועצה, מר דוד לוי, שלפיו יוסדר החוב עם "מקורות". סוכם, כי לנוכח מצוקותיהם המיוחדות של יישובי הבקעה, ומתוך רצון למצוא פתרונות מקיפים, לא יינקטו כל עיצומים מצד "מקורות" ותינתן ליישובים השהות להיערך לפירעון חובותיהם. יצוין כי ראשי היישובים בבקעה הודו למשרד התשתיות ול"מקורות" על הסיוע וההתחשבות. אדוני היושב-ראש, חברי הכנסת, אני רוצה להגיד לאנשי הבקעה, אם אתם נתקלים בתופעה כזאת, אנא התקשרו מייד אלי, ללא שום צינורות ביניים, והדבר יטופל מייד. נכון, אדוני היושב-ראש, שכתוצאה מהסכם אוסלו נקלענו למצוקות שלא האמנו שניקלע אליהן. הסכם אוסלו אוסר הנחת צינור. אני לא מדבר כרגע על אזורים מערביים צפופי אוכלוסין. לפי הסכם אוסלו, אין להעביר צינור לבסיס של צה"ל, לא כל שכן ליישובים בבקעת-הירדן. הדברים תמוהים ביותר. הסכם שעשתה ממשלה שבמשך שנים התגדרה בכך שגבולה הביטחוני של ישראל במזרח הוא נהר הירדן, וכל אחד מבין, ולא צריכים להיות לצורך זה אנשי צבא בעלי ידענות מופלגת, שהמינימום הדרוש – – –</t>
  </si>
  <si>
    <t>בשאלתך כרכת שני נושאים: אחד קשור במשרדי והשני – כבר עניתי שזה לא קורה לעתים קרובות. הסוגיה השנייה שהעלית היא מצב צנרת המים ביישוב עצמו. התחום הזה איננו באחריותי. לא שהבעיה איננה קיימת; היא קיימת, אבל לגביה צריך לפנות למשרד אחר, המופקד על הסוגיה הזאת, ובהחלט יש לנו בעיה קשה בהרבה יישובים, שמערכת הצינורות הפנימית בתוך היישוב עתיקת יומין, נוזלת. יש מקומות שמאבדים 20% מהמים, גם יותר, גם 30%; זאת אחת הבעיות הקשות שיש ביישובים. הטיפול במסגרת אחרת. אם תרצה לשוחח על זה ויש לך הצעות – אשמח תמיד לראות אותך ולשמוע אותן.</t>
  </si>
  <si>
    <t>אדוני היושב-ראש, כנסת נכבדה, מתיישבי בקעת-הירדן, היו ימים בארץ שהקמת יישוב חדש היתה מעוררת התרגשות, מרעידה לבבות, מקצה הארץ ועד קצה. מתנדבים התמודדו על הזכות לקחת חלק בעלייה על הקרקע, בהשתתפות בשמירה, בעזרה בעבודה. חגיגת 30 שנה להקמת אזור מיושב בוודאי היתה חג לאומי, כפי שצריך להיות. "פנינו אל השמש העולה, עינינו שוב פונות מזרחה", היינו שרים כנערים, כשעינינו מצועפות חלום, חדורי אמונה אין קץ. "זה היה בעבר", אומרים לנו עכשיו, לעתים בביטול, "זה עולם אחר", עולם של היי-טק, של פיננסים, של הפרטות. מה אתה מתפעל מ-18 יישובים חקלאיים, כ-700 בתי-אב? ואינני כולל את חבל מגילות שגם בו חמישה יישובים, ועוד מתקנים בעלי חשיבות רבה, שמייצרים בהיקף של כ-60 מיליון דולר בשנה. זה פחות ממפעל מצליח אחד, "זה עשירית מהפרטה אחת", הם אומרים. זה נכון, טוב שיש לנו מוחות מעולים, טוב שהתעשייה מתפתחת וצריך לעשות כל מאמץ להרחיבה. אני מאמין שממשלות ישראל ימשיכו בפיתוח התעשייה עוד שנים רבות. אבל מפעל תעשייתי, מוצלח ככל שיהיה, אינו מחזיק גבול, אינו שומר שטח חיוני בידינו. לכל אחד תפקיד חיוני משלו. 18 היישובים החקלאיים פלוס יישוב קהילתי אחד, מעלה-אפרים, ועוד חמישה יישובים והיאחזויות ומתקנים נוספים בחבל מגילות הם אלה שמחזיקים היום את אזור הביטחון המזרחי של ישראל. כמו חניתה ומטולה בצפון, נווה-אטי"ב, מרום-גולן ואלוני-הבשן בגולן, כך מחולה, שדמות-מחולה, חמדת, רועי, בקעות, חמרה, מכורה וגיתית. כך גם ארגמן, על שמם של לוחמי גיבורי ארץ המרדפים, אריק רגב וגד מנלה, זיכרונם לברכה, משואה ויפית, פצאל ותומר, גלגל ונתיב-הגדוד – על שם הגדודים העבריים במלחמת העולם הראשונה – נערן, ייט"ב – על שמו של יצחק טבנקין – בשמת-נערן, נעמה, בית-הערבה – שהוקמה לראשונה עוד בשנות ה-40 ופונתה עם הכיבוש הירדני – אלמוג, מצפה-שלם, קליה, ורד-יריחו. כל אלה שומרים על גבולות המולדת. צבא מטבעו הוא נייד, צבא בא והולך. היושבים שם בבקעה הם אלה שנותנים לנו קביעות, שמאפשרים לנו להמשיך ולהחזיק באזור חיוני עכשיו ולתמיד. הידיים המיובלות, הפנים צרובות השמש, השפתיים המבוקעות מלהט הבקעה הן הערובה לכך. יש בבקעת-הירדן שכיות חמדה של עבר והוווה, בוודאי של עתיד. שם, מעט צפונה, מצוי היישוב הקדום ביותר בארץ-ישראל. שם חצה יהושע את הירדן, ושם בגלגל, בקצה מזרח יריחו, הקים יהושע את 12 האבנים אשר לקחו מן הירדן. חבר הכנסת הנדל, חיפשת עוד דברים? אם אינני טועה, שם גם מלו לראשונה את בני ישראל שנולדו במדבר, כי אלה שיצאו ממצרים היו נימולים. את אלה שנולדו במדבר מלו שם לראשונה. שם נמצאת יריחו, שם היו חיים יהודיים בימי בית ראשון ובימי בית שני, שם חצו במלחמת העולם הראשונה הגדודים העבריים, "קלעי המלך", גדוד 38 וגדוד 39, את הירדן. שם – מעניין כאפיזודה היסטורית, כבש מפקד פלוגה מגדוד 38, זאב ז'בוטינסקי, את מעבר אום-שורט, והגדודים העבריים המשיכו, יחד עם פרשים אוסטרלים, לא-סלט שבארץ הגלעד. שם פעלו כוחות הפלמ"ח בליל הגשרים, בפיצוץ גשר אלנבי בפיקודו של חיים בר-לב, זיכרונו לברכה, בניסיון הפיצוץ של גשר דמיה, ואחד המשתתפים יושב כאן – גנדי. לשם, לעורף הכוחות הירדניים והעירקיים תכנן יגאל אלון, הבולט והמבריק במפקדי מלחמת העצמאות, את תנועת צה"ל בשלהי מלחמת העצמאות, תוכנית שלא יצאה לפועל, כנראה לצער כולנו. אזור זה נכלל בתוכנית-אלון, או אפשר לומר אולי, יותר נכון, תוכנית גנדי-אלון. נדמה לי שאתה, גנדי, אם אינני טועה, היית זה שעיבד את התוכנית הזאת לראשונה, כזכור לי מאותם ימים, כאזור חיץ חיוני בין הריכוז הפלסטיני הגדול שעל גב ההר לנהר הירדן; ואזור זה הוא אזור הביטחון החיוני, המזרחי של ישראל, שישתרע בעתיד מנהר הירדן ומערבה ברוחב של כ-20 קילומטר ומים-המלח ומערבה ברוחב של 10 עד 15 קילומטרים. אזור זה היה לארץ המרדפים באחת המערכות הקשות של המאבק בטרור, שם באו לידי ביטוי מלא רוח הלחימה וערכי הלחימה של צה"ל. אבל מעבר לכל זה מתיישבי בקעת-הירדן, שחלקם יושב כאן ביציע, הפכו שטח זה לאחד מפלאי החקלאות בעולם כולו. עד מלחמת ששת הימים דמה האזור, במידה רבה, לתיאורו של הקולונל ווייול, שהיה אחר כך אחד הגנרלים והמפקדים הבריטים הידועים במלחמת העולם השנייה, אחד מקציניו של אלנבי במלחמת העולם הראשונה, שנתבקש על-ידו, לקראת חציית הירדן, לתאר את השטח, והוא כתב וסיכם במשפט יבש והחלטי: "באזור זה אין אפשרות קיום עצמאי ללא אספקה, לא לבקר, לא לסוסים ולא לבני אדם". באו מתיישבי הבקעה והוכיחו את ההיפך. אנחנו מודים לכם, ואני מרשה לעצמי להגיד, בשם כולנו – לצערי, לא רבים כל כך כאן – אנחנו מודים לכם על מה שעשיתם. על הממשלה להחליט על חיזוק הבקעה, על הגדלת מספר תושביה, על הרחבת שטחי עיבוד – זאת חייבים אנחנו לעשות, זו מחויבותנו לאנשי הבקעה ולעצמנו. בעזה חגגו אתמול. צהלה ושמחה בשומעם הדים צורמים מכאן, שהגבירו את התנגדותם למילוי חלקם בתהליך השלום. בעזה חגגו אתמול. כאן, בכנסת, אנחנו חוגגים היום 30 שנה לחידוש ההתיישבות היהודית בבקעה, ואני אומר לכם שהחגיגה הזאת תגבר.</t>
  </si>
  <si>
    <t>רבותי, יהודים חיו כאן ללא הפסקה במשך אלפי שנים, וגם אחרי חורבן בית שני חיו פה מאות אלפי יהודים – – –</t>
  </si>
  <si>
    <t>(לא נקראה, נמסרה לפרוטוקול) 2-1. בתאריך 9 בנובמבר 1997 נותקו לבקשת מועצה אזורית שומרון ארבעה צמתים אשר חשבונותיהם היו משולמים על-ידה – ג'ינספוט, הארס, תפוזים ומסחה. שניים מהצמתים חוברו מחדש, על-פי בקשה לחיבור של מועצה אזורית שומרון – ג'ינספוט והארס – וצומת אחד על-פי בקשה לחיבור מועצה מקומית אורנית – תפוזים. עבור צומת מסחה בלבד לא התקבלה בקשה לחיבור מחדש והוא נותר מנותק. "הלקוח" הוא מועצה אזורית שומרון, הממתינה, ככל הנראה, למימון החשבונות השוטפים.</t>
  </si>
  <si>
    <t>מאחר שנשמעה קריאה – לא שמעתי ממי – ברשותך, אדוני, וברשות חברי הכנסת, אני רוצה לציין כמה דברים שקרו השנה, רק כדי שיהיה ברור מה קורה. אני רוצה לומר, שהממשלה אישרה הקמת יישוב לשבט תראבין בין משמר-הנגב ללהבים, ובתוך חמישה חודשים תתחיל העבודה על הקמת היישוב. ארבעה יישובים נוספים אושרו עקרונית על-ידי המועצה הארצית לתכנון ולבנייה, ולא אפרט. אם תרצו פירוט, תקבלו אותו אצלי אחר כך.</t>
  </si>
  <si>
    <t>כן, אנחנו מדינה אחת. אתה מתכוון למגמות אחרות, כי אני שומע לאחרונה שהפלסטינים – דרך אגב, יש לי אתם מגע כל הזמן – התחילו לדבר על החלטה 181, שהיא החלטה שבעצם מבתרת את ישראל לשניים, כלומר, יהיה מסדרון בשליטתם שיקשר את יהודה לחבל-עזה. אז אם לזה התכוונת, אז ישראל תמשיך להיות ישראל אחת, כי זה בוודאי דבר שלא יקרה אף פעם.</t>
  </si>
  <si>
    <t>(לא נקראה, נמסרה לפרוטוקול) 2-1. השאילתא הופנתה אלי ביום 18 בנובמבר 1998. יום למחרת אושר במועצת מקרקעי ישראל הסכם בעניין כפר-שלם, אשר נחתם על-ידי משרד האוצר, מינהל מקרקעי ישראל וחברת "חלמיש". ההסכם האמור מסדיר את נושא פינוי התושבים מכפר-שלם ואת תשלום הפיצויים למשפחות המפונות ובכך מאפשר פיתוח, בנייה ושיווק במקום. ביצוע ההסכם מותנה באישורו של שר האוצר ובאישור דירקטוריון חברת "חלמיש".</t>
  </si>
  <si>
    <t>דווקא חשבתי שהם ערים מאוד לבעיה. בימים הקרובים תדון ועדת השרים בנושא פיתוח מרכזי שירותים בפזורה שישרתו את האוכלוסייה במקום. מרכזי שירותים אלו יהיו בסיס לפיתוח יישובים – והכוונה להקמת חמישה עד שבעה יישובי קבע חדשים. כדי לתת פתרון, המגמה היא כבר עכשיו להתחיל בבניית מרכזי השירותים שסביבם יקומו בהמשך יישובי הקבע החדשים.</t>
  </si>
  <si>
    <t>אדוני היושב-ראש, כנסת נכבדה, בהסכם וואי יש סכנות גדולות בכל מה שנוגע להיקף הנסיגה. זאת היתה סכנה גדולה קודם לכן, וזו סכנה גדולה עכשיו. בכל הסכם מסוג זה יש סכנות. אנחנו עוסקים בחבל ארץ קטן, שכל כרסום באחיזתנו בו מסוכן לישראל; שלא להזכיר שמדובר באזור שהוא ערש היוולדו של העם היהודי. אבל יש בהסכם וואי תיקונים ושסתומי ביטחון להסכם אוסלו המקורי, שהסכנות בו היו גדולות בהרבה. אין כאן ביטולו של הסכם אוסלו, כפי שיש בבית הזה בוודאי אנשים שרוצים בכך, אבל להזכירכם, הממשלה מעולם לא ביטלה את הסכם אוסלו, אלא התחייבה לבצעו תוך כדי ביצוע תיקונים והפחתת הסכנות ככל שרק ניתן. עשינו מה שאמרנו שנעשה, ולא רק בוואי אלא בכל השנתיים האחרונות. עצרנו דהירה לקווי 67'. מה שעשינו שם זה מה שהיה ניתן בתנאים שהיו בעקבות הסכמות מוקדמות שהיו עוד לפני שהגענו לשם. אינני רוצה לעסוק בפרק הזה. זה היה. צריך להביט קדימה. מה שהשגנו זה הרע במיעוטו והטוב ביותר שניתן היה להשיג שם – – –</t>
  </si>
  <si>
    <t>אינני מכיר עם שהיה עושה זאת, שהיה מוותר על אזורים שקשורים במורשתו ההיסטורית. אבל עלינו, על הממשלה, היה להחליט, האם אנחנו רוצים לעשות מאמץ אמיתי וכן להגיע להסדרים שיביאו, אולי, בעזרת השם בעתיד, לשלום בינינו לבין שכנינו. תשובת הממשלה היתה: כן, ואף אני עצמי גמרתי אומר לנסות ולהגיע להסדר עם הפלסטינים. הממשלה היתה חייבת לשאול עצמה, והיא עשתה כך, האם שלום בכל מחיר, ותשובת הממשלה היא: לא. הממשלה מוכנה ללכת להסדר שבו נפחית את הסכנות, ובעיקר מתנה את נסיגותינו – שלוש במספר – במילוי מוקדם של ההתחייבויות הפלסטיניות. כל בסיס של הסכם חייב להיות בנוי על הדדיות מלאה; זאת השגנו בוואי. ישראל התחייבה לבצע את חלקה, והיא תעשה כך, אבל ביצוע כל שלב מותנה באופן מלא במילוי ההתחייבויות הפלסטיניות. לפני כל שלב של נסיגה תצטרך הממשלה להחליט האם בשלו התנאים לביצוע נסיגה. אם הממשלה, ואני בתוכה, לא נעמוד על תנאי זה, זה יהיה כישלוננו. אני מאמין שנעמוד. חרף הסכנות בגלל היקף הנסיגה ברצוני להרגיע את חברי הכנסת – בוודאי רוב חברי הכנסת, אם לא כולם, מודאגים – ולומר לכם, שהצלחנו לשמור בידינו את האתרים ההיסטוריים היהודיים העיקריים, את אזורי הביטחון כולם ואת השליטה על מקורות המים שלנו, וכמובן את ירושלים בירת העם היהודי זה 3,000 שנה ובירתה המאוחדת של ישראל לנצח. אדוני היושב-ראש, חברי הכנסת, אינני יכול שלא להשתמש בהזדמנות זאת כדי להעמיד דברים על דיוקם. זה יומיים אני שומע על תמיכתי, כביכול, בהקמת מדינה פלסטינית. אני רוצה להבהיר כאן, שאינני תומך בהקמת מדינה פלסטינית – – –</t>
  </si>
  <si>
    <t>ההודעות בכלי התקשורת התבססו על מידע טרי כביכול, מאמר שכתבתי לפני למעלה משש שנים. אני מודה לחברים, יש כאלה שכותבים, אף אחד לא קורא, אולי יש כאלה שכותבים, קוראים, אבל לא מדפדפים לעבר, אבל יש גם כאלה שקוראים ולא מדייקים. אני מדבר על מאמר שכתבתי לפני למעלה משש שנים וממנו ציטטתי לפני חברי מועצת תנועת צומת, ובו נאמר כך, אני מצטט את כל הקטע שבמאמר. מובן ששם דיברתי מן הזיכרון, אבל אין הבדל פה בדברים העיקריים. "אני מתנגד לפשרה טריטוריאלית, אך הבה נהיה כנים עם עצמנו: אוטונומיה גרועה מפשרה טריטוריאלית. פשרה טריטוריאלית זאת מדינה פלסטינית בחלק מיש"ע. אוטונומיה או ממשל עצמי לפי תוכניתו של רבין זאת מדינה פלסטינית בכל יש"ע" – והערת אגב, היא לא מופיעה שם: גם תוכנית האוטונומיה לפי הליכוד תביא לתוצאה דומה. סיימתי את הקטע הזה. אני קורא שוב: "הסירו את חרבה המתהפכת של האוטונומיה מעל ראשינו, זמנה עבר; היא הדבר האחרון שחסר לנו". היכן יש כאן תמיכה במדינה פלסטינית? אלא מה ניתן לעשות? אתה אומר, והם כותבים. אתה מוכיח, והם משדרים מה שהם רוצים. ישראל מתנגדת להחלטה חד-צדדית פלסטינית על הקמת מדינה פלסטינית, והיא הודיעה כבר עכשיו מה הצעדים – – –</t>
  </si>
  <si>
    <t>בגלל הלחץ של האירועים האחרים, פשוט לא הצלחתי עדיין לבצע את זה. רציתי שהסיור הזה יתקיים, כדי שתראו ותבחינו שהפגיעה ביישובים יהודיים בתחום הזה היא קשה, כפי שהיא קשה ביישובים לא-יהודיים. אני עצמי רואה תמיד בכאב איך מתחילים להעביר את הקווים האלה בתוך שטח חקלאי לתפארת; אבל כולם רוצים לחיות חיי קדמה, ונראה שאין מנוס, והפגיעה היא בכולם, וככל שמנסים לצמצם את גבולות מדינת ישראל – כך הצפיפות תלך ותגדל. אני לא יכול לפנות אליכם שתצאו בקריאה הפוכה, כי זה ינגוד במקצת את מה שאתם חושבים, אבל זו אחת הבעיות. אני פשוט אומר: זו אחת הבעיות. ברשותך, אדוני היושב-ראש, אני רק רוצה לומר, שכדי להקל, יש לנו תוכנית – ואני מניח שהיא גם תבוצע – להקים באזור הביטחון המזרחי, זה המשתרע ברוחב של כ-20 קילומטר מנהר הירדן ומערבה, קו-על של מתח-על; בין היתר, כדי להרחיקו ממרכז הארץ, כי אין שם עוד מקום. לכן, כשאני רואה את המגמות לדחוק ולהחזיר, אני כבר רואה את הדבר החמור הזה: פתאום עלול להופיע – אני מקווה שזה לא יקרה, כי אני סומך על הממשלה – עוד קו נורא כזה. זה לגבי החלק הכללי, לגבי הבעיה הכללית. בעניין האישורים, בהחלטה לחבר את כל אותם בתים שהוקמו לפני 1986, יש מין בעיה: מצד אחד, נניח שנחבר את כולם עכשיו; מייד יבנו כולם שוב ללא אישורים, והבעיה תעלה מחדש בעוד כמה שנים. מצד אחר, אי-אפשר להתעלם מכך שקצב אישורי תוכניות המתאר במגזר הלא-יהודי – גם מסיבות אובייקטיביות – הוא עניין ממושך, עניין שנמשך הרבה מאוד זמן. זאת אומרת, יש לנו כאן מצב, שמצד אחד, אי-אפשר לחיות כך, ומצד אחר – מסיבות אובייקטיביות, התכנון הזה לוקח הרבה זמן. לכן, לדעתי, צריך למצוא פה איזה קו באמצע, שיאפשר לנו לתת לאנשים לחיות ברמת חיים סבירה. לכן אני מטפל היום בנושא שדיברת עליו.</t>
  </si>
  <si>
    <t>אדוני היושב-ראש, כנסת נכבדה, חבר הכנסת נודלמן מציע לבטל את ההזדקקות להערכת שמאי במסגרת הליכי מכרז לשיווק קרקע. כמו כן הוא מציע לקבוע בחוק, שהמינהל יפנה אל כל מי שהצעותיהם היו הגבוהות ביותר במכרזים שהוצאו מ-1 באוגוסט 1996 ואילך, אך נמוכות מהערכת השמאי, ולהתקשר עמם בעסקות שלא יצאו אז אל הפועל. תקוותו של חבר הכנסת נודלמן היא, שעל-ידי כך תיפסק העלייה המתמדת במחירי הקרקע ותיווצר מגמת ירידה. ההצעה היא בהחלט חיובית, כי היא עוסקת בנושא חיובי של הורדת מחירים. עם זאת, צריך לציין, שהערכת שמאי מהווה רכיב חיוני באומדן שווי העסקה, ומטעמים של מינהל תקין לא יהיה זה נכון לוותר עליה. שנית, הערכת שמאי אמורה לשקף את מחיר השוק של הקרקע, ואין היא אמורה כשלעצמה ליצור עלייה במחירה. כמו כן, אין זה מעשי לקבוע בחוק שיש לשוב ולהתקשר עם מציעים שהצעותיהם נפסלו לפני שנה ויותר. זו פשוט בעיה מאוד מאוד מורכבת. עם זאת, חשוב לציין, והדבר עונה במשהו על מבוקשו של חבר הכנסת נודלמן, כי במטרה להחיש שיווק קרקע למגורים, קבעה מועצת מינהל מקרקעי ישראל, בהחלטה 789 מיום 26 ליוני 1997, כי משהוצא מכרז להקצאת קרקע למגורים וההצעה הגבוהה שהוגשה בו נופלת מהערכת השמאי, יוצא מקץ שבועיים מכרז חדש שלא יהיה בו מחיר מינימום, והקרקע תוקצה לכל המרבה במחיר. זה אחד מסעיפי דוח ועדת-רונן. דרך אגב, יש כמה סעיפים שכבר הכניסו שינויים מהפכניים בכל מה שמתרחש בשוק המקרקעין. היתה כאן גם תוצאה נוספת, חבר הכנסת נודלמן, האומרת שהצעת השמאי לא תהיה נסתרת עוד, והיא תהיה גלויה וידועה לפני שיוגשו הצעות המחיר. אם לא נתקבלה הצעה המגיעה ל-50% מערך השמאי, המכרז בטל, ובתוך שבועיים יתקיים מכרז חדש, והמקרקעין יימכרו בכל מחיר או במחיר הגבוה שיוצע, דבר שמקל מאוד על העניין. בכל מקרה, חבר הכנסת נודלמן, מאחר שדעתה של הממשלה היא שהרעיון עצמו מחייב בדיקה, והוא גם בא למטרה חיובית, הממשלה איננה מתנגדת לאישור החוק בקריאה טרומית. זאת עמדתנו.</t>
  </si>
  <si>
    <t>מה אתה רוצה? תאמין לי שבדברים האלה יש יישובים יהודיים לאין-סוף שכולם מלאי טענות. באיזה מקום הקו עובר. מה אפשר לעשות.</t>
  </si>
  <si>
    <t>4-1. לא ידוע לי על תמיכה ממשלתית בעמותת אלע"ד. משרד התשתיות הלאומיות ומינהל מקרקעי ישראל לא סייעו לעמותת אלע"ד, ואין בתקציבם שום סכום שהוקצב להעברה לעמותות במזרח-ירושלים ולעמותות בכלל. אני מוכרח לציין, ואציין זאת בצער, שמדובר בגופים חשובים מאוד, שמבצעים מטרות לאומיות חשובות מאוד. אני מודה שאני מצר על כך שהן לא מופיעות בתקציב.</t>
  </si>
  <si>
    <t>רבותי, מי רוצה לחזור לעזה ולשכם? תמיד אומרים: "אתם רוצים לחזור לעזה ולשכם". לא, אנחנו לא רוצים לחזור לעזה ולשכם. אבל, אמרנו מה יהיה אם יינקט צעד חד-צדדי. אדוני היושב-ראש, חברי הכנסת, בכל הסכם יש סכנות. הממשלה עשתה כל מאמץ להפחיתן. אני רוצה לומר לחברי, אף שכבר אי-אפשר לדעת איפה החברים, והכול התבלבל – – –</t>
  </si>
  <si>
    <t>האם העלית בדעתך שאנחנו נוותר על תוכנית אלון? על אזור הביטחון המזרחי החיוני לקיומה של ישראל? האם העלית בדעתך לרגע אחד שאנחנו נסכים להבאה של פליטים פלסטינים לתוך ישראל? האם העלית בדעתך שאנחנו נסכים לפירוק יישובים? איך הגעת למצב הזה? הגעת למצב הזה כתוצאה משורה של דברים, מוויתורים בקמפ-דייוויד, מבריחה מבוהלת. אני תמכתי בנסיגה מלבנון עוד לפני שהעליתם את זה.</t>
  </si>
  <si>
    <t>כבוד היושב-ראש, כנסת נכבדה, אני מברך את הווטרנים ששירתו בצבא האדום בזמן מלחמת העולם השנייה ונציגותם יושבת כאן ומכבדת אותנו בדיון הזה. החיילים היהודים שלחמו השתתפו באופן פעיל בחיסול גרמניה הנאצית, ואני רוצה לברך אתכם בברכה של חייל לחיילים. מיליון וחצי יהודים שירתו בצבאות בעלות הברית - חבל שראש הממשלה לא ידע ודיבר על מאות אלפים, אבל מיליון וחצי יהודים שירתו בצבאות בעלות הברית בעת המלחמה; מתוכם כחצי מיליון בצבא האדום. ביניהם היו למעלה מ-400 גנרלים בתפקידים מרכזיים פיקודיים, ממפקדי חזיתות, מפקדי ארמיות, בתפקידים הבכירים ביותר. %25 מהלוחמים, 123,822 קיבלו אותות הצטיינות, ביניהם כ-140 שקיבלו את אות הגבורה "גיבור ברית-המועצות", אחדים מהם פעמיים. זו היתה מלחמה אכזרית וקשה, ונפלו בה בקרב כ-200,000 לוחמים יהודים. תרומת הלוחם היהודי היתה גדולה וחשובה. לכן שמחתי על כך שחברת הכנסת נעמי בלומנטל, יושבת-ראש ועדת העלייה, הקליטה והתפוצות, עמדה על כך שהצעת החוק תכלול הטבות בעין ותעשה צדק עם הנזקקים שביניהם. חברת הכנסת נעמי בלומנטל הצליחה לעשות זאת על-ידי שילוב הצעת החוק הממשלתית עם הצעותיהם של חברי הכנסת יורי שטרן, מיכאל נודלמן, אביגדור ליברמן, אליעזר כהן וסופה לנדבר. אני מברך אותך ואתכם על כך. ותודה כמובן גם לממשלה. אנחנו נמצאים במאבק על ירושלים, מסירת אבו-דיס ועזרייה לשליטה פלסטינית מלאה, לרבות ביטחון, משמעותה תחילת חזרה לגבולות 1967, והמשמעות הינה הפיכת ירושלים לעיר גבול. מה לעשות, מר ברק עסוק כל כך במאמציו לשכנע את אסד וערפאת להסכים ולקבל את ויתוריו המפליגים, שאין לו זמן לטפל בבעיות האמיתיות של ישראל: בעיות החברה והכלכלה. ראש הממשלה אינו מבין, שבלי לכידות חברתית וסגירת פערים בחברה הישראלית לא ניתן יהיה לעשות כאן מאומה. לצערי, דרכו המדינית של ראש הממשלה מרחיקה את השלום, שאני מאמין שניתן להגיע אליו. אי-פעילות נמרצת אחרי הפגיעה בצד"ל ובצה"ל - אולי אפשר להרגיע את חברי סיעתי.</t>
  </si>
  <si>
    <t>אדוני היושב-ראש, כנסת נכבדה, שמעתי אתמול את דברי היוהרה וההתנשאות של ראש הממשלה, וכאב לי. הצטערתי על כך, שמי שרצה להיות ראש הממשלה של כו-לם הפך תוך שנה אחת בלבד לראש ממשלה כמעט של אף אחד, אולי של עצמו. אדוני ראש הממשלה, אומנם נעדר, הישרת מבט אל עינינו ואמרת: אני יוצא בשמך, בשמך, בשם הילדים, למען הילדים. אדוני ראש הממשלה, אתה יוצא בשם עצמך. אמרת, שאם אתה יוצא, זה כדי שנוכל להביט בעיני ילדינו שלנו. אדוני ראש הממשלה, כולנו דואגים לילדינו. לצערי, אתה בחפזונך, בחובבנות שבה אתה מטפל בנושאים השונים ובהעדר ניסיון מספיק, אתה מסכן את ילדינו. ישראל רוצה שלום, וכולנו בישראל מחויבים לשלום ורוצים להגיע להסכם שלום, אך זה חייב להיות שלום שייתן ביטחון לדורות, ולא רק למשאל העם או לבחירות; שלום אחר, שלום טוב יותר, בטוח יותר. לצערי, אתה מוביל היום תהליך מסוכן ובלתי הפיך של מסירת כמעט כל נכסיה של ישראל באפס מחיר וללא סיום הסכסוך עם העולם הערבי, ואנחנו יכולים להגיע אליו אבל לא בדרכך ולא לשיטתך, ולכן כנראה גם לא על-ידך. ישראל זקוקה לשלום אמיתי. ישראל זקוקה לגישור בעם, לראייה ארוכה של השלום, של חיים כעם בשלום. ראש הממשלה, השלום שלך הוא שלום של רגע, שלום מוטעה, שלום גרוע. צריך שלום נכון. אתה העמקת את הפירוד. ראש ממשלה שלא יכול להביא לשלום בתוך עמו שלו, אפילו לא בתוך ממשלתו - לא יכול להביא שלום עם הערבים. השלום, אדוני ראש הממשלה, מתחיל בבית. לפני שנה, כשהרכיב מר ברק את ממשלתו, שאלתי אותו: מה הם הקווים האדומים שלך? והוא ענה לי: אתה הרי מכיר אותי כל כך הרבה שנים, אתה לא סומך עלי? עניתי לו ואמרתי: הבעיה שלפנינו היא כל כך מורכבת, שאני אינני סומך אפילו על עצמי. זו אינה יכולה להיות החלטה של אדם אחד בלבד. רצית להיות של כולם אבל אתה לבד. אתה חושב לבד, חושב שיודע הכול לבד, ולכן אתה גם נוסע לוושינגטון לבד. לכן אני גם דוחה את האמירות שלך, ואני מצטט מדבריו של ראש הממשלה אתמול: אף אחד לא ילמד אותי מה הוא ביטחון. אדוני ראש הממשלה, לאיש אין מונופול על הביטחון, לא לי וגם לא לך. מעט צניעות. כל אחד מאתנו יכול ללמוד עוד ועוד מה הוא ביטחון. אין לך בלעדיות על ביטחון והבנתו, לאף אחד אין וגם לא לך. אני מצטט את ראש הממשלה: אני מכיר כל כביש, ואף אחד מהמתלהמים לא ילמד אותי. אדוני ראש הממשלה, מעט ענווה לא תזיק לך, ומאתנו היא עשויה למנוע מצבים קשים בעתיד. גם כאן אינך ידען בלעדי. כל אחד מאתנו יכול ללמוד עוד, גם אתה, אפילו אתה. השתתפתי כמעט בכל מערכות ישראל, אני מכיר את הסוגיות הביטחוניות - זה ציטוט מדברי ראש הממשלה. אדוני ראש הממשלה, אנא במחילה, מעט כבוד. יש עוד אנשים שהשתתפו בכל מערכות ישראל, גם הם מכירים את סוגיות הביטחון, והאמן לי, לא פחות טוב ממך, וכולנו, בכלל זה אתה, חייבים תמיד להעמיק בסוגיות האלה. אדוני ראש הממשלה, אפשר היה אולי לסלוח על האמירות האלה, אך איך תישיר מבט אל בוחריך, שהפרת כמעט את כל הבטחותיך להם? הבטחת ולא קיימת. הבטחת חינוך מגיל שלוש והפרת את הבטחתך; הבטחת תעסוקה ונכשלת בהבטחתך; הבטחת בריאות ציבורית ואתה הורס אותה במו ידיך; הבטחת אחדות ירושלים וכבר ויתרת בירושלים עוד בטרם התחיל המשא-ומתן. הפלסטינים לא יודעים שהנושאים ונותנים מטעמך לא קיבלו אישור ממך. נשבעת. הם מתייחסים לממשלה כאילו היתה זו ממשלה רצינית. הם לא מעלים בדעתם שמגיע אליהם שר ומתדיין עמם, שזו איזה מין המצאה פרטית משלו. גם אני לא מאמין, אבל הפלסטינים בוודאי לא מאמינים. נשבעת לשמור על בקעת-הירדן וים-המלח, וכבר ויתרת עליהם באפס מחיר. כבר הסכמת למימוש מסווה כשיטתך של זכות השיבה הפלסטינית הן לישראל והן לבקעת-הירדן. אמרת: לא יהיה צבא זר מערבית לירדן, כבר יש שם צבא זר, 50,000 אנשי צבא פלסטיני ואלפי אנשי "תנזים" מזוינים. אתה, ראש הממשלה, אחראי לכך שנשקם לא פורק והכוחות לא צומצמו כפי שחתם והתחייב ערפאת ב"וואי". אדוני היושב-ראש, כנסת נכבדה, על חמש הנקודות הבאות יש לעמוד: 1. ירושלים מאוחדת ובלתי מחולקת, בירת הנצח של ישראל. הסכם שלום חייב לכלול הכרה והסכמה ברורה של הצדדים למשא-ומתן בזמן חתימת ההסכם ולא אחריו. אין להשאיר את נושא ירושלים פתוח לשלב מאוחר יותר, כפצצת זמן לפתחנו. 2. בקעת-הירדן במובנה הרחב תהווה את אזור הביטחון המזרחי של ישראל, אזור שיכלול שליטה ונוכחות במורדות המזרחיים של רכסי הרי יהודה ושומרון, מערבה לציר אלון, החולשים על הבקעה, ורצף של שליטה ונוכחות ישראלית בכל הבקעה עד הירדן. 3. היישובים היהודיים ביש"ע, שנבנו מראש באזורי הביטחון - יישארו בשליטת ישראל. 4. התנגדות נחרצת לזכות השיבה לפלסטינים. פתרון בעיית הפליטים על-ידי יישובם ושיקומם במקומות שבהם הם יושבים עכשיו.</t>
  </si>
  <si>
    <t>- - שה"חיזבאללה" לא יזנח את הטרור, ובמקרה של הסכם עם סוריה הארגון כבר נערך לפעילות בתוך ישראל ונגד יעדים ישראליים ויהודיים בעולם? האם שמע ראש הממשלה על המאמר האנטישמי שהופיע היום ב"תישרין", שבו טוענים אנשיו של "אבי סוריה המודרנית", כדברי החנופה של ראש הממשלה, שישראל גרועה מהנאצים ושהיא סותמת את הפיות למכחישי השואה? האם ראש הממשלה יודע מה קורה בלבנון? האם הוא מבין את המשמעות החמורה של כניעה ל"חיזבאללה"? האם ראש הממשלה יודע את המשמעות האמיתית של ישיבת הסורים על מקורות הירדן ובקרבת הכינרת, ושל מסירת החרמון שאין לו תחליף, כפי שאומר המודיעין שלנו? האם ראש הממשלה יודע שעירק ממשיכה במאמציה לייצר נשק להשמדה המונית והוא אינו מתנה את ויתוריו בחידוש פיקוח יעיל על עירק? האם ראש הממשלה יודע שדרכו בירושלים מביאה לחלוקתה של ירושלים? אדוני היושב-ראש, כנסת נכבדה, ברק מחלק את ירושלים. ברק מחלק את ירושלים.</t>
  </si>
  <si>
    <t>כבוד היושב-ראש, כנסת נכבדה, יום קשה היום לישראל. מעון, יישוב יהודי במדבר יהודה, מפונה בהוראת ממשלה יהודית בירושלים ונהרס על-ידה. סוף-סוף הצלחה ראשונה לראש הממשלה. אחרי שנכשל בטיפול בנכים, אחרי שנכשל בעניין האבטלה, בעניין הבטחות השווא לסטודנטים, אחרי שנכשל בהולכת שולל בעניין החינוך ובעניין שכונות המצוקה וערי הפיתוח והרשויות המקומיות היהודיות, הדרוזיות והערביות - סוף-סוף ראש הממשלה הצליח, הצליח להחריב יישוב יהודי בארץ-ישראל.</t>
  </si>
  <si>
    <t>בפריס - מפגש חברים במרכאות, ואולי בלי מרכאות, ושותפות לדרך בין ראש ממשלת ישראל לבין ערפאת, שמדווח משם לעולם שאת הפיגוע בנתניה ביצעו יהודים. בבתי-החולים בארץ עוד מתענים כמה מהפצועים מפעולת טרור פלסטינית. בפריס - חיבוקים ונשיקות, הרכנת ראש וביזוי אישי ולאומי. ובירושלים - התרופפות גוברת במעמד ישראל בבירתה ירושלים. כתוצאה מחולשת הממשלה, מוויתוריה, מכרסמת הרשות הפלסטינית יותר ויותר במעמדה של ירושלים כבירת ישראל ומפגינה בכל הזדמנות שליטה ביטחונית פלסטינית בירושלים. הפעילות השלטונית של הרשות הפלסטינית בירושלים גוברת, ללא כל תגובה מצדה של ישראל. אדוני היושב-ראש, כנסת נכבדה, מצב כזה בזמן ממשלתו של נתניהו לא היה - כדאי שתלמדו - וגם אז לא ננקטו כל הצעדים הדרושים. הרשות הפלסטינית חזרה לפעילות מדינית ב"אוריינט האוס", ומתוך התחכמות, בבתים סמוכים השייכים לה. בעת ביקורו של שר החוץ הצרפתי מר ודרין, סולק איש ביטחון ישראלי שליווה אותו כחוק בעת ביקורו בבית-החולים הצרפתי על-ידי אנשי ביטחון פלסטינים. הממשלה התקפלה ללא תגובה. שום תגובה לא היתה. לא חלפו ימים רבים, ובעת ביקורו של שר החוץ הבריטי בירושלים סולק איש ביטחון ישראלי ואף הוכה על-ידי כנופיית בריונים, כעשרה במספר, לובשי מדים אחידים מאנשי כוחות הביטחון הפלסטיניים - זה בירושלים - ונמנע ממנו למלא את תפקידו. שעה וחצי נמשכו תחינותיה של ישראל במשא-ומתן שניהלה משטרת ישראל עם פייצל חוסייני עד שזה הסכים ששניים מן הבריונים הפלסטינים יצאו אל כוחות המשטרה. שם לא פרצו כוחות הביטחון פנימה כדי ליישם את החוק, כפי שעשו בחוות-מעון. הגה לא נשמע מפי ראש הממשלה ועוזריו על הצורך למלא אחר הוראות החוק. וצריך למלא בקפידה אחר הוראות החוק. החוק חייב להיות מיושם על-ידי כולם. אף ציוץ לא הושמע על-ידי הממשלה ודובריה. ההתרפסות נמשכת. משלחת פרלמנטרית ירדנית קיימה פגישה מדינית ב"אוריינט האוס", בכנסת - לא. והממשלה שתקה. משלחת פרלמנטרית ומוניציפלית מרוקנית, אורחת רשמית של הרשות הפלסטינית, קיימה פגישה ב"אוריינט האוס", והממשלה החרישה. ומצעד ההפרות של ההסכמים שעליהם חתמה הרשות הפלסטינית - נמשך ונמשך. ורק הבוקר, נדמה לי, קיים ראש הוועדה הפלסטינית במפלגת העבודה - מוסד מעניין - -</t>
  </si>
  <si>
    <t>המצב בירושלים מחמיר. זה לא שלום של אמיצים. מהצד שלנו, ואני מתבייש לומר זאת, זה נראה יותר שלום של טיפשים. אני מבקש לקיים דיון במליאה על הנושא: אי-עמידה על משמר ירושלים המאוחדת כבירת ישראל.</t>
  </si>
  <si>
    <t>ברק כבר מבין שהוא מוותר יותר ממה שהבוחר הישראלי יהיה מוכן לקבל. מעניין, בריאיון שנתן לפני שלושה-ארבעה ימים אחד מראשי הרשות הפלסטינית, נביל שעת', לעיתון "לה-מונד" בפריס, הוא אומר, בין היתר: ההישג הפלסטיני הוא בכך שנשברו שלושת הנושאים העיקריים שעליהם ישראל לא היתה מוכנה לדון עד שנבחר ראש הממשלה ברק, ואלה הם: ירושלים, שעליה ויתר ראש הממשלה והוא מוכן לחלקה; הגבולות והשטחים; חזרת פליטים פלסטינים. וממשיך נביל שעת', המוכר לרבים כאדם סימפתי, הפורט יפה על הפסנתר ונעים הליכות, אבל לאומי; אצלם לא קיים הנושא הזה של איבוד הלאומיות. הם יודעים לעמוד על שלהם. הם יודעים לעמוד. והוא אומר: משנפרצה הפרצה, תתחיל הרחבת הפרצה. זה עשה ראש הממשלה ברק, והפלסטינים - אם תישאר הממשלה הזאת על כנה ומדיניותה תישאר כפי שהיא, ימשיכו ויפרצו. ולסיום, אומרים שהגענו לרגע האמת. אם כך, חייבים לומר את הדברים בצורה ברורה. אזרחי ישראל כולם שואפים לשלום ומחויבים לשלום; לשלום אמת שייתן ביטחון לדורות. סיומו המלא של הסכסוך הערבי-הישראלי מחייב הסכמה ברורה על סיום מצב המלחמה עם כל המדינות במרחב, לרבות עירק, אירן וסעודיה ומדינות פריפריה אחרות. סיומו המלא של הסכסוך צריך שיכלול הכרה ברורה וחד-משמעית של הערבים וממשלותיהם בזכויותיו ההיסטוריות והלגיטימיות של העם היהודי במדינה יהודית בארצו האחת ישראל. ללא עקרונות אלה וללא חינוך אמיתי לשלום בקרב עמי ערב, אנו עלולים לקבל הסכם שתהיה בו אולי הכרה פורמלית בקיומה של מדינת ישראל, אך ללא מחויבות ברורה וארוכת טווח מצד הערבים לתהליך של השלמה עם ישראל ופיוס אמיתי, שהם אבן היסוד לשלום בר-קיימא. צריך להגיע להסכם שלום סופי ומחייב שיביא לסוף הסכסוך. אם מכורח הנסיבות - ואני לא ממליץ על הסדר כזה, אבל אם מכורח הנסיבות, כל שניתן יהיה להשיג הוא הסכם ביניים ארוך טווח עם הפלסטינים, יש להשאיר את מירב הנכסים האסטרטגיים בידינו. לא יעלה על הדעת למסור את כל הנכסים ולא לפתור את הסכסוך.</t>
  </si>
  <si>
    <t>כן, שכבר היה חבר כנסת. איש ההתיישבות, החינוך וההוראה וראש עיר. אנחנו זקוקים לך כאן. אני שמח שהגעת.</t>
  </si>
  <si>
    <t>- - שמירה על אזורי ביטחון ועל מקורות המים. ברק, אשר לא רצה בהקמת ממשלה כזאת, ניסה להשתמש בליכוד לצורך מניפולציה על שותפיו לקואליציה, בדיוק כפי שהוא מנסה לעשות עכשיו. הליכוד לעולם לא יוכל להצטרף לממשלה שמחלקת את ירושלים. זאת לא אחדות, זאת לא הסכמה. ממשלה קמה על מנת להשיג יעדים המוסכמים על השותפים בה, ולא על מנת לחמם כיסאות. היעדים שעל בסיסם הליכוד יהיה בממשלה כלשהי הם: שלום עם ירושלים מאוחדת ובלתי מחולקת בריבונותנו הבלעדית; שלילת זכות השיבה; שמירה על בקעת-הירדן, אזורי ביטחון והיישובים היהודיים - כל אלה בידינו - שליטה על מקורות המים שלנו, וכמובן, טיפול יסודי ועמוק בבעיות החינוך, החברה והכלכלה. ברק בעצם אמר "לא" לכל הנקודות האלו. לכן, לאחר כל הטעויות והמחדלים שעשה ראש הממשלה בקמפ-דייוויד, לאחר שהפר את כל הבטחותיו לבוחר, לא נותר אלא לחזור אל העם. ברק יציג הפעם את עמדותיו האמיתיות בעניין ירושלים, הפליטים, בקעת-הירדן ושאר הוויתורים שעשה, ואנו נציג את עמדותינו - והציבור יחליט. אני רוצה לומר, אדוני ראש הממשלה - - -</t>
  </si>
  <si>
    <t>אדוני היושב-ראש, כנסת נכבדה, טוב עשה ראש הממשלה שקיבל את תביעת המחנה הלאומי, אלה שבקואליציה ואלה שבאופוזיציה, ושל מועצת יש"ע, ובחן שוב את חיוניותם של המאחזים שאותם הורה לפנות יום-יומיים מוקדם יותר. כתוצאה מבדיקה זו החליט ראש הממשלה להשאיר כמה מן החשובים שבהם, כמו הר-חרשה, כמו זה הנישא מעל לעלי ואחרים. לו היתה זו ממשלה שקולה יותר, מראש לא היתה מסתבכת. טוב עשה ראש הממשלה שחזר בו. אחר כך, כתוצאה מלחץ ושכנוע חזר בו, לכן לא מגיע אמון לממשלה הזאת. טוב שנמנע עימות - בימים שצריך אחדות בעם, כדי לעמוד מול סכנות וכדי לקדם נושאי פנים, עימות כזה יכול היה רק להרבות פירוד ולהחליש את ישראל. על כך אני שמח. נכון, יש בממשלה אנשים שמשתוקקים לעימות, ולא יחסכו מפיהם חרפות וגידופים כדי לנסות ולגרור את המחנה הלאומי להתכתשות, אבל הם לא יצליחו. האחריות שלנו גדולה יותר משל אלה המקשטים עצמם בתארים של הישראלי היפה, ומסיתים. אלה הפועלים ללא ליאות להחלשת כוח עמידתה של ישראל, לא תצליחו. אנחנו אחראיים מכם. אבל עצם ההחלטה לפנות מאחזים, לקול תשואות הפלסטינים, כשיעור במשמעת בכיתה ג', בנוסח: תצאו, תעמדו בפינה, תגישו ניירות מסודרים ואז תחזרו, בלי לבחון פעם אחת ברצינות מה מטרת המאחזים האלה, למה נועדו וכיצד יתרמו לפחות חיכוך בעתיד וליצירת אווירה נוחה יותר בהמשך התהליך - על כך מגיע אי-אמון, ולא פחות מכך.</t>
  </si>
  <si>
    <t>למה החליטה הממשלה בזמנה - הממשלה שלנו - להקים מאחזים על ראשי הגבעות? האם זה היה מקרי, קפריזה של מישהו? - -</t>
  </si>
  <si>
    <t>- - רצון להתחכם? לא ולא. המאחזים בראש הגבעות נועדו לאפשר ליישובים היהודיים שהוקמו על-ידי ממשלות המערך והליכוד, מאז מלחמת ששת הימים, באזורים שנועדו להיות אזורי ביטחון בכל הסדר בשליטתנו, לחיות בביטחון, גם כשהתהליך המדיני יתקדם. וכי מעלה מישהו מכם את האפשרות שיישוב יהודי יחיה בתחתית הגבעה כשמעליו ישבו פלסטינים מזוינים בנשק בלתי חוקי, שעל מסירתו לפי הסכם-וואי כבר ויתרה הממשלה? הרי הדבר יגרום לחיכוך יומיומי. האם חשבתם לרגע, שבימים של מתיחות - וייתכן שיהיו כאלה - מהיישובים ביש"ע, שהם רצועת הביטחון החיונית של ישראל, עלולה להימנע נסיעה בכבישים הרגילים? גם היום הנסיעה בחברון, ברמאללה ובשכם איננה אפשרית, אף שלפי ההסכם הדבר אפשרי, ואנחנו יודעים בדיוק מה יקרה לאזרח ישראלי שינוע בצירים האלה. ולכן, הכרחי לחבר את היישובים האלה בדרכים לעת חירום אל צירים עורפיים שיהיו תמיד בשליטתנו, כמו חיבור אלון-מורה, איתמר, יישובי גוש שילה, לציר-אלון, הנמצא ממזרח להם, ציר שיהיה תמיד בשליטתנו. ואם לא נשב על צירים אלה בכמה נקודות שולטות, מי יגן עליהם? ערפאת, חוואתמה, אנשיו של ג'ורג' חבש, או אולי אנשי "הג'יהאד האסלאמי", שיצאו לפני כמה ימים להירשם לאוניברסיטה, ולפתע נעלמו? אולי הם יאבטחו את הצירים, אולי הם ישמרו על היישובים. על זה כמובן לא חשבתם. אף שהשלום חשוב לכולנו - כולנו רוצים שלום, ההבדל בין המחנה הלאומי לשמאל הוא בכך שהשמאל רוצה שלום בכל מחיר והמחנה הלאומי אינו מוכן לשלם בעד שלום במחיר סיכון ביטחונה של ישראל. המחנה הלאומי רוצה שלום לדורות לישראל. לישראל חשוב, לשמאל חשוב תאריך היעד, בבחינת: אמרנו - תאריך שממנו לא נזוז, ולעזאזל העובדות בשטח. אמרנו, קבענו, החלטנו - אתם מדקלמים. השאלה לא אם אמרתם, השאלה מה אמרתם. ניסיתם להציג אותנו, או חלק מאתנו, כמפירי חוק. נכשלתם. אנחנו בעד שמירת החוק, עד תום, ולגבי כולם. אתם - ואני פונה לממשלה: אתם אלה שמופקדים על החוק כיום, ואני מקווה לזמן קצר. אתם אלה שאינם עומדים על כך שהחוק ייושם לגבי כולם. ייתכן שהממשלה רוצה לעשות מחווה לערפאת, לשיטתה, ולעשות ויתור נוסף, אבל היכן החוכמה המדינית? הרי עדיין לא קיבלתם מאומה. הרי זאת ממשלה שנותנת. לפני ישראל מאבק קשה על הסדרי הקבע. מדוע לא שמרתם על הקלף הזה, לתפיסתכם - אני מתנגד לפינוי, אבל לתפיסתכם - לשלב הבא? על כל זה מגיע לכם אי-אמון, אבל לא רק על זה. את הסטודנטים הולכתם שולל, את בעיית ילדי הגן מגיל שלוש - -</t>
  </si>
  <si>
    <t>- - הגנבות מיישובי הספר נמשכות - רבבות מכוניות, טרקטורים, בעלי חיים נשדדים, בתי-מרקחת שלמים מועברים אל תחומי הרשות הפלסטינית, ואתם - הממשלה הזאת - אתם שותקים וממשיכים להעביר כספים לרשות הפלסטינית, והמתיישבים חוששים להגן על עצמם, וזה בעיניכם שמירת החוק. הקרע בין דתיים לחילונים, וביניהם לבין חרדים, גובר, והשנאה הפנימית, פרי היות הממשלה הזאת ממשלה של כולם, מפעפעת. ואתם מרוצים מעצמכם. ובעניין תוכן החינוך - נמשך הכרסום בהרגשת הזכות היהודית המלאה על ארץ-ישראל, ועולים ספקות. על כל אלה אתם ראויים לאי-אמון. ובעניין המדיני - בכך שאינכם אומרים בבירור מה ישראל רוצה, מה הם הקווים האדומים שלה, בכך שאתם מגמגמים ואינכם אומרים: עד כאן, זה הקו האדום שלנו ואליו נהיה מוכנים להגיע, ורק בתנאים כאלה ואחרים; בכך אתם מחלישים את ידידי ישראל בקונגרס ואת הארגונים היהודיים. הם במבוכה, הם מבולבלים, אינם יודעים מה ישראל רוצה. גם על כך אתם לא ראויים לאמון. אם לא נבהיר מהו הקו האחרון שלנו, שממנו לא נזוז, ושום לחץ ושום סנקציה לא יזיזונו מעמדתנו, יימשך הלחץ וישראל תאבד את נכסיה כולם. על עניין ביטחונה של ישראל אפשר להשיג תמיכה בארצות-הברית, ואז שום אדמיניסטרציה לא תוכל לכפות עלינו פתרונות מסוכנים. על זה אפשר להשיג אחדות בעם. אם נדבר מכאן בלשון אחת נוכל להצליח, אחרת הממשלה תמשיך לדלג מתאריך לתאריך, כפי שהיא אוהבת, עד שלא יישאר בידינו מאומה. אני פונה לראש הממשלה: עשה מאמץ להשגת הסכמה בינינו על הקווים האדומים. עוד לפני שנתיים אמרו לי בארצות-הברית, כשביקרתי אצל היועץ לביטחון לאומי - ואלה לא אנשים שרואים את הפתרון כפי שאנחנו רואים - מה נאמר לי שם? - ישראל לא תצליח במשא-ומתן כי אין לכם קו אדום, יש לכם רק קו ורוד. אם היינו עומדים על קווים כאלה, ישראל היתה בהחלט יכולה להצליח, ולא רק בנושאים מדיניים, אלא לא פחות מכך בנושאים חברתיים. בואו נפנה פנימה אל בעיותינו האמיתיות, אז נביא ללכידות בחברה הישראלית ולמילוי שאיפותנו הלאומיות. אני יודע, תגידו מייד: אבל גם אתם לא עשיתם. אני רוצה לתת לכם תשובה: הרי אתם כל יום חוזרים כמקהלה מדברת על כך שאתם טובים יותר. אם אתם טובים יותר - - -</t>
  </si>
  <si>
    <t>מסביבנו מבוכה ובלבול שזרעה הממשלה, מסך עשן כבד. זעקות תושבי הגולן ונאמני ארץ-ישראל מחד גיסא, נפנופי תקוות השלום מאידך גיסא. מומחים ומומחים מטעם מביעים את דעתם, חגיגה לדוברים, לאנשים שלא שמענו עליהם שנים, שלפתע היתה להם עדנה ונדמה להם שלא זוכרים מה אמרו קודם וכיצד השתנו דעותיהם עם חילופי השלטון. חבורה גדולה, לצערי, של חסרי חוליות. סכנה גדולה לישראל.</t>
  </si>
  <si>
    <t>- - "לא יעלה על הדעת שגם בשלום נרד מרמת-הגולן. מי שיעלה על הדעת לרדת מרמת-הגולן, יפקיר את ביטחון ישראל".</t>
  </si>
  <si>
    <t>ואני אומר לכם - לצחוק, לבכות? אמרו אתם. כבוד היושב-ראש, ברצוני לפנות לראש הממשלה בפנייה אישית. אדוני ראש הממשלה, אני פונה אליך כבן ההתיישבות, בן מושב ששורשיו בקרקע, אליך, יוצא ההתיישבות הקיבוצית - עצור. אל תפקיר. הנפת גרזן על ההתיישבות החלוצית בגולן - ובכך כאילו באת לעקור את השורשים שלך, שלי, של כולנו, שחונכנו וחינכנו שיש מקום למדינה יהודית ציונית בטוחה בארץ-ישראל רק אם נעמיק שורשים בקרקע שלה, גם אם היא בזלת.</t>
  </si>
  <si>
    <t>מי שיעקור את המתיישבים החלוצים בגולן, כאילו בא לומר שאין שום עתיד התיישבותי וביטחוני. איזו זכות בכלל יש לך, לנו, למישהו, לבוא אל המתיישבים בגולן ולומר להם: תודה רבה, עשיתם את שלכם, תפנו את בתיכם?</t>
  </si>
  <si>
    <t>איזו זכות בכלל יש לך, לנו, למישהו, לבוא אל המתיישבים בגולן ולומר להם: תודה רבה, עשיתם את שלכם, תפנו את בתיכם? מה, הם שימשו בני ערובה שלנו, של כל ממשלות ישראל?</t>
  </si>
  <si>
    <t>ואין דין רמת-הגולן כדין סיני. מחר תבואו ותאמרו זאת, לפי אותו עיקרון, לתושבי גוש-עציון, מעלה-אדומים או כל מקום אחר שיהפוך קורבן לציניות שלטונית ורדיפת הישג רגעי, נוחות זמנית. אני קורא לך, אדוני ראש הממשלה: עצור. חשוב להגיע לשלום אמיתי, אבל לא ככה. דרך ההתקפלות איננה מובילה אליו. ואני אומר לכם, הגולן איננו אבוד. המערכה שלנו צודקת, ולכן אנחנו ננצח. אני קורא מכאן לאזרחי ישראל כולם הדואגים לעתיד ישראל: הצטרפו למאבקנו, יחד אתכם ננצח. תודה.</t>
  </si>
  <si>
    <t>אדוני היושב-ראש, פניתי כאן בקריאה לכולם להפסיק כל דבר הסתה. זאת היתה פנייתי, אולי חבר הכנסת שנכנס עכשיו איחר, אבל פניתי לכולם. אני אומר זאת גם לממשלה שעושה זאת. אני רוצה להסביר מדוע לפי דעתי הממשלה עושה זאת. אני מבין, רוצים לשבור את רצון ההתנגדות של חלקים בעם על-ידי הטחת אשמת רצח רבין במחנה הלאומי, שלא היה לו כל קשר לדבר. אני לא אתפלא אם ההסכמים ייעשו בסמוך לתאריך רצח רבין, כדי להחליש ביקורת והתנגדות. ואני שוב מבקש, השר מלכיאור, אם תוכל להעביר את פנייתי לראש הממשלה. אדוני ראש הממשלה, במקום להביא לאחווה בין אזרחי ישראל, אתה מביא ריב ומדון; במקום הסכמה לאומית רחבה ככל שניתן במצבים של הכרעות קשות, אתה מביא פירוד מסוכן בעם. אדוני היושב-ראש, כנסת נכבדה, ראש הממשלה נמצא במירוץ של נסיגות. הוא מקווה לסגת מרמת-הגולן, אף שאינו נתון לשום לחץ. חיילינו ביישובי הצפון אינם עוד בני-ערובה בלבנון. זו היתה הסיבה לכך שתבעתי במשך כמה שנים לצאת מלבנון, ללא קשר למשא-ומתן עם סוריה. תבעתי זאת כדי שנוכל להגיע להסכם נוח יותר לישראל, וההזדמנות עכשיו בידינו, ממש נפלה בידינו. ובעניין המשא-ומתן עם הפלסטינים: ראש הממשלה, אתה תוחם את ירושלים ומכניסה למצור מחודש. ראש הממשלה אוהב להידמות לבן-גוריון. הוא לא יצליח אף פעם להידמות לבן-גוריון, אבל הוא אוהב להידמות לו, הוא אוהב לשחק בעניין הזה. אז אולי כדאי לשמוע מה אמר בן-גוריון. דוד בן-גוריון היה האיש שנתן בשעתו לטדי קולק, למשה דיין ולפנחס ספיר את ברכת הדרך מייד לאחר מלחמת ששת הימים. "בכל מחיר", אמר להם בן-גוריון, "צריך להביא יהודים למזרח-ירושלים. צריך ליישב רבבות יהודים תוך זמן קצר. יהודים יסכימו להתיישב במזרח-ירושלים גם בצריפים. אין להמתין לבנייתן של שכונות מסודרות, העיקר שיהיו שם יהודים". על תוכנית אלון, גדול מצביאי ישראל במלחמת העצמאות, שדיברה על לפחות %33 בידי ישראל, ובעיקר לאורך גבולה המזרחי של ישראל, ועל אזורי ביטחון נוספים - ויתרת. שום ממשלה בישראל לא העזה לעשות זאת. מה, כולם לא הבינו, רק מר ברק מבין? אף אחד לא הבין עד היום? רק מר ברק הבין. אתה זומם לפנות 50,000 מתיישבים יהודים. אתה ויתרת על השליטה בחלק הרלוונטי של אקוויפר ההר, המספק שליש מכמות המים של ישראל. ואולי כדאי להסיר את המסווה מעל תוכניותיו של ראש הממשלה, צריך לומר כאן: גם בגושי ההתיישבות שאתה מדבר עליהם, הקפאת את ההתיישבות. אינני יודע אם חברי הכנסת יודעים זאת, גם חברי הכנסת וגם השרים מרבים להשתמש בביטוי "גושי התיישבות". ואני אומר לכם, שבאריאל, למשל, ראש הממשלה אינו מאשר לבנות אפילו דירה אחת. אם זה לא גוש התיישבות, היכן גושי ההתיישבות? אולי תחשוף מה כוונותיך. האם בכוונתך לחנוק את ההתיישבות, לדלדל אותה? האם גם זאת הבטחת לערפאת? מר ברק, לאן אתה רץ? מי רודף אחריך? האם הבטחת המיליארדים על-ידי נשיא ארצות-הברית, כפי שאמרו מלשכתך אתמול, מסנוורת את עיניך? האם אתה מקווה שבכך תוכל למלא את הבטחותיך, שלא עמדת בהן, בתחום החינוך, התעסוקה, הרפואה, המצוקה? קיבלת הבטחה מהנשיא קלינטון, אבל הוא כבר לא יהיה בכיסאו כשיצטרכו לממש את הבטחתו. אני בעד משא-ומתן לשלום עם סוריה, אמרתי זאת פעמים רבות, אבל רציני, אחראי, תוך השארת חמת-גדר בידינו, תוך הישארותנו על החרמון ובלי לרדת אל קרבת הכינרת, כשהסורים למעלה ואנחנו למטה. שלום ללא מסירה של מטר מעוקב אחד של מים לסורים. לא מחלקים חסר, יוצרים מקורות מים חדשים על-ידי התפלה. השארתי לכם תוכנית מפורטת, ואף היתה החלטת ממשלה, בראשותו של נתניהו, בעניין זה. אני בעד משא-ומתן עם הפלסטינים, אבל בדרך אחרת. נכון שאחרי שחיקת ההרתעה של צה"ל ודרך הנסיגה מלבנון - לא בנסיגה עצמה, אלא בצורת ביצועה - זה קשה יותר. ערפאת רוצה לקבל מה ש"חיזבאללה" השיג. ערפאת דורש את יישום החלטה 242 על-פי המודל של החלטה 425 בלבנון. דהיינו, נסיגת ישראל מכל השטחים, לרבות מזרח-ירושלים. אבל מי אמר שצריך לקבל את תביעתו של ערפאת? את המשא-ומתן עם הפלסטינים צריך לנהל בדרך אחרת, וכנראה לא ניתן אלא בהסדר ביניים ארוך טווח. אין לוותר על שליטה מלאה בכל אזור הביטחון סביב ירושלים, על אזורי הביטחון הנוספים, על המים. אין לפנות יישובים, היישובים הוקמו באזורי ביטחון החיוניים להגנת ישראל. אסור לסכן את ישראל. צריך פרק זמן ארוך כדי לראות כיצד מתפתחת מערכת היחסים בינינו לבין הפלסטינים. הבעיה היא ביטחון ישראל ואזרחיה. במטוס בדרך מליסבון לישראל, כך מספרים, הסתובב אחד מעוזריו של ראש הממשלה כטווס נפוח.</t>
  </si>
  <si>
    <t>סליחה שכאילו חזרתי לדוכן. אבל אני רוצה לומר, מה שלא ברור לי, כיצד הכנסת שיושבים בה אנשים רציניים לא נכנסת להלם כשהיא רואה שמר ברק - בלי שהם יודעים בכלל, בלי שהשרים יודעים בכלל - עושה דבר שלא ייעשה: מוותר על רצועת הביטחון לאורך הירדן, משאיר שם איזו רצועה צרה. זה ההלם, אדוני היושב-ראש, שהייתי מצפה שיפקוד את חברי הכנסת והם מייד יפעילו את הלחץ הנאות על ראש הממשלה ויחזירו אותו לתלם האמיתי והנכון.</t>
  </si>
  <si>
    <t>למה לא מאשרים בנייה של בית אחד באריאל?</t>
  </si>
  <si>
    <t>אין באריאל אישור בנייה אפילו של דירה אחת.</t>
  </si>
  <si>
    <t>שר האוצר, מכובדי שר האוצר, אתה יודע, אני דואג להתיישבות יותר מכם.</t>
  </si>
  <si>
    <t>אדוני היושב-ראש, כנסת נכבדה, באתי להביע אי-אמון לממשלה ולעומד בראשה בנושא חלוקת ירושלים הנעשית ממש לנגד עינינו. ברק כבר מחלק את ירושלים; הוא לא ממתין. אצה לו הדרך. כשהודעתי שיש להגיש הצעת אי-אמון בעניין ירושלים, כמה מחברי אפילו זקפו גבה: "שקט עכשיו", "למה לעורר את הבעיה?", "לא קרה שום דבר מיוחד", "ברק לא יעז", "ברק הבטיח". האמירה "ברק הבטיח" עצמה נותנת הצדקה להגשת אי-אמון. ראש הממשלה הבטיח לטפל באבטלה ונכשל. האבטלה גוברת. ראש הממשלה הבטיח לטפל במצב בבתי-החולים וכשל. המצב בבתי-החולים מחמיר. ראש הממשלה הבטיח לטפל בחינוך, לתת אפשרויות שוות לכל ילד, ומעד. כישלונו של ראש הממשלה בקידום החינוך מנציח דור נוסף של מובטלים. ראש הממשלה הבטיח לפתח תשתיות, והתוצאה - כלום. אני רוצה לקוות שלפחות אותם פרויקטים שהתחילה הממשלה שלנו יושלמו. לראש הממשלה היו חלומות להיאבק בביורוקרטיה המכלה כל חלקה טובה, והתוצאה - אפס אחד גדול. הביורוקרטיה החמירה. כדי להיאבק באבטלה כבר היו צריכות להיות תוכניות לביצוע על המדף, ואין. אבל ראש הממשלה עסוק; עסוק רק בדבר אחד. ראש הממשלה הוא אדם למשימה אחת. משימתו עכשיו - הסדר בכל מחיר, תוך ויתור בכל מחיר, תוך התרפסות בכל מחיר. התגובה הכנועה על גל ההסתות הנורא נגד ישראל שפוקד את העולם הערבי היא תגובת לשכת ראש הממשלה: "השוואת ישראל לנאציזם מעידה על בורות ואי-הבנה של מה שקורה"; ואת ההסתה הפרועה משופרות התעמולה הערבית הם פוטרים כחלק מ"משחק טקטי של הערבים בתהליך השלום". למה יש לצפות עוד מהממשלה הזאת? ממשלת ישראל משדרת חולשה ומסכנת בזה גם את השלום שהושג עד כה. השלום בין ישראל למצרים או עם כל גורם ערבי אחר יתקיים כל עוד תהיה ישראל מוכנה ומסוגלת להגן עליו, במיוחד כשכולם יודעים שזה שלום קר. התנהגות הממשלה פוגעת בחוסנה ובביטחונה של מדינת ישראל. זו פגיעה בכל אחד מאתנו. בוויתוריו, ברק יוצר הקצנה של מדינות ערב. הממשלה שלנו הצליחה להביא לפירוד, לפיצול ביניהן, וברק הביא לתיאום ביניהן במאבקן בישראל. לכן אין להמתין עם המאבק גם בעניין ירושלים. פעולות הממשלה נעשות בכחש, בעורמה, לא מול אויביה, חס וחלילה, אלא מול אזרחיה הנאמנים של ישראל. הממשלה יודעת, אם בכלל הממשלה יודעת משהו, שלא תוכל, לא תצליח להעביר החלטה, תוכנית, למסירת השליטה בשכונות ערביות בירושלים לידי הרשות הפלסטינית, לכן היא מתחכמת, מתכמנת. במקום תוכנית כתובה - יצירת עובדות בשטח לאט לאט, בהדרגה, וכשיבוא היום והממשלה הזאת, ממשלת ברק, תרצה למסור את מזרח-ירושלים לידיו של ערפאת, זו תהיה כבר עובדה מוגמרת, מצב קיים. לכן הממשלה מתעלמת מחידוש הפעילות המדינית הפלסטינית בירושלים ב"אוריינט האוס" ובמקומות נוספים, ואל תבואו ותגידו: זה היה גם אצלכם. כן, זה היה גם אצלנו, לא כפי שזה עכשיו, ואני מציע לכל אחד לעיין בדברים שאמרתי במשך כל שנות היותי חבר בממשלה. זה היה, אבל לא כפי שזה עכשיו. לא רק ב"אוריינט האוס", גם במקומות נוספים. לכן, פעילות כל ארגוני הביטחון הפלסטיניים בירושלים - אני מתבייש שאני משתמש בביטוי "ארגוני הביטחון" - גם במערב העיר, גוברת; ולא רק שם - גם לכפר-סבא, לשוק בפתח-תקווה, ואפילו לשדה התעופה בן-גוריון מגיעים אותם כוחות ביטחון כדי לבצע מאסרים שהם רוצים לעשות. לכן הממשלה לא מגיבה נחרצות על חטיפת פלסטינים נושאי תעודות זהות ישראליות מירושלים, שמעונים לא אחת במשך שבועות במתקני חקירה פלסטיניים ברמאללה וביריחו. לכן "מושל ירושלים" מטעמו של ערפאת מרים ראש. לכן התגובה על הסכם האפיפיור-ערפאת נשמעת רפה כל כך. לכן ממשיכה הממשלה במזימתה להעביר את אבו-דיס ועזרייה לשליטה פלסטינית מלאה. לכן הדיבורים - בינתיים דיבורים - על מסירת א-ראם ואזורים בוואלג'ה לשליטה מלאה של הפלסטינים. לכן הממשלה לא פועלת נגד הלחץ הפלסטיני על הנוצרים בעיר העתיקה, שנועד לסלקם מהעיר, כפי שכבר עשו בבית-לחם. לכן הממשלה החטאה הזאת מאפשרת פגיעה בקודשי הר-הבית. 150 משאיות עבדו במשך לילה שלם ב"אורוות שלמה", והממשלה הזאת עצמה עין וממשיכה במחדליה בהר-הבית עד עצם הרגע הזה. העובדות שנוצרות בשטח בעידוד הממשלה הזאת יביאו, לכשיתגשמו, לניתוק שכונות וערים יהודיות, שמתגוררים בהן רבבות רבות של יהודים, ממרכז העיר. תושביהן יצטרכו לעשות דרכם דרך שכונות ערביות וכוחות מזוינים פלסטיניים. האם נחזור לתקופת השיירות להר-הצופים, כשמזרח העיר היה תחת כיבוש ירדני? אם זו לא חלוקת העיר - חלוקה מה היא? וזאת, מעבר לעובדה שכל מ"כ טירון יודע: קיים עיקרון ברור, שהוכח גם היסטורית, שלא ניתן להעביר קו גבול שיאפשר חיים בביטחון ובשלום בתוך אזור עירוני המאוכלס בצפיפות, באוכלוסיות הנמצאות בקונפליקט היסטורי, עדתי, פוליטי או אחר. ראש הממשלה אוהב לדמות עצמו לדמויות היסטוריות גדולות - - -</t>
  </si>
  <si>
    <t>התלמיד שנכשל, במקרה זה הממשלה, העניקה לעצמה ציון שלא מגיע לה. אני מכיר היטב את הסכם-וואי. המשלחת שלנו שהתה שם עשרה ימים ולילות במשא-ומתן מתיש, ולא ויתרנו. עיינתי היטב בהסכם-שארם - הסכם חמור, רשלני; אחיזת עיניים. אתמול פניתי לראש הממשלה, ואני מודה שהוא נענה בתוך זמן קצר מאוד והביא לידיעתי את המפה. עיינתי במפה, חשבתי על הדברים. הבוקר ראש הממשלה היה עסוק. ניסיתי לדבר אתו, להסב את תשומת לבו לכמה רשלנויות לא קטנות שיש שם, שאת כולן ניתן למנוע, ואני עדיין מקווה שגם את זה עדיין תהיו מוכנים לשנות. אם הסכם-וואי טוב יותר לפלסטינים מההסכם שלכם, הרי זה מה שטענתם - מדוע איימתם עליהם, שאם הם לא יקבלו את התוכנית "המהפכנית" שלכם, תחזרו להסכם-וואי המקורי? הרי לא מאיימים בדבר שטוב יותר לצד השני. ואם כבר איימתם, מדוע התקפלתם? היתה מחשבה מאחורי תוכניתכם לקשור את הנסיגה השלישית בהסדר הקבע, בהחלט, ובכלל לזרז את דיוני הסדר הקבע. גם כאן לא המצאתם שום דבר חדש. זה מופיע בהסכם-וואי. סיכמנו זאת וגם נכנסנו למשא-ומתן על הסדר הקבע, שאני עצמי התחלתי בשם הממשלה. אילולא השמאל, אולי חלקים מהשמאל הישראלי, יחד עם מצרים, חלק ממדינות אירופה וכמה נציגים אמריקנים, שהמליצו לפלסטינים להשהות את המשא-ומתן, ייתכן שכבר היום היתה לפנינו תוכנית להסדר. אולי לא שלום, אולי הסדר הדומה לאי-לוחמה לתקופה ממושכת כדי לעקוף משברים עתידיים; דבר שמאפשר לעקוב אחרי התפתחות היחסים ושיתוף הפעולה בין ישראל לפלסטינים בנושאים של ביטחון, כלכלה, עם לעם, מניעת הסתה וכדומה. תמיד צריך לזכור, במזרח התיכון מרכיב הזמן הוא מרכיב מכריע בחשיבותו. גם בעניין זה לא המצאתם שום דבר חדש. זו תוכנית שדנתי עליה עם הפלסטינים, עם ארצות-הברית, עם מדינות האיחוד האירופי. אבל ההישג הזה שדיברתם עליו כהישג העיקרי - כריכת הדיונים על הסדר הקבע עם הנסיגה השלישית, זה היה הדבר שהצגתם כהישג העיקרי, נדחה בבוז על-ידי הפלסטינים, והוא נעלם לפתע כלא היה. מה השגתם? שלושה חודשים נוספים וטפיחות על שכם בעולם. ואני רוצה לומר לממשלה הזאת: מנהיגות אחראית לא משלמת בשטחי מולדת ולא בנושאים ביטחוניים ובנכסים אסטרטגיים כדי לשפר את מעמדה אצל המצרים, אצל האירופים או אצל אחרים.</t>
  </si>
  <si>
    <t>אנחנו נמצאים בחודש מאי. חודש קשה היה חודש מאי 48'. ב-13 במאי נפל גוש-עציון, העיר העתיקה נפלה סופית ב-28 במאי, ירושלים במצור קשה. לפני 52 שנים נלחמנו כדי לפרוץ את המצור מעל ירושלים. קברות הנופלים מעטרים את הרי ירושלים: נופלי העיר העתיקה ושיח'=ג'ראח והר-ציון, מנזר סן-סימון ורמת-רחל.</t>
  </si>
  <si>
    <t>היתה לי זכות להשתתף בקרבות לפריצת הדרך לירושלים. רבים מחיילי נפלו, אני עצמי נפצעתי. אז, אדוני היושב-ראש, לא העלינו על הדעת, שאחרי 50 שנה שוב ניאלץ להיאבק לפריצת המצור מעל ירושלים, והפעם מצור שמוטל עליה על-ידי ממשלה יהודית בירושלים; זה מה שאתה עושה.</t>
  </si>
  <si>
    <t>זאת הפעם הראשונה מאז מלחמת ששת הימים ששלטון זר מגיע אל שערי ירושלים ומכתר אותה. הרי זה לא יסתיים בסוואחרה, באבו-דיס, באל-עזרייה. יש אל-זעים, יש ענאתא ויש עוד. הרי זאת רק התחלה.</t>
  </si>
  <si>
    <t>אתה תייעץ לערפאת, הרי כל דבר אתה יונק ממנו ומעביר אליו כל דבר, חבל על הזמן. אצלי אתה יודע בדיוק מה תקבל. במפה הזאת, שהיא אחת ממפות רבות - דרך אגב, ראש הממשלה יודע שזה כך, הוא לא עצר את פרסום השקר הזה כי בידיו המפה בשלמותה, אבל הוא הודה זאת גם באוזני כששוחחנו - במפה הזאת יש תוכנית האומרת, שבידי הפלסטינים יהיו %38 מהקטע הזה. אתה מוכן לקבל את זה? אם אתה מוכן לקבל את זה, אני מוכן לבדוק את כל הדברים האחרים. היא בכלל לא עוסקת בהסדרי ביניים, היא עוסקת בענייני קבע, אחת מן האפשרויות שיש.</t>
  </si>
  <si>
    <t>רבותי, אפשר להטעות ולחזור על השקר יום-יום. ההחלטה על הבנייה נעשתה בימי ממשלה של השמאל. הבנייה אכן נעשתה גם בזמננו.</t>
  </si>
  <si>
    <t>לפעמים אין מנוס, ואז צריך לבוא ולומר את הדברים כפי שהם. אבל כשראש הממשלה הולך לרבנים, הרבנים אנשים חכמים, והוא מספר להם את שתי המעשיות הבאות: אחת - הוא אומר: שטח A עדיף על שטח B, כי בשטח B אנחנו לא נכנסים. אנחנו לא יכולים לטפל. החלטתי לבדוק את העניין. זה נאמר לרבנים, לרבנים מהשורה הראשונה. בדקתי את העניין, בדקתי בנפת בית-לחם, והתברר לי, שצה"ל נכנס לשם ועושה שם סיורים פעמיים ביום, מבצע מעצרים שם. הכול קיים. אבל מסבירים שצה"ל חושש להיכנס לאזור B, לכן טוב שיהיה בידי הפלסטינים. אבל שמעתי עוד סיפור מעניין. לפעמים אין ברירה, אבל מעניין לשמוע את הסיפור. אומר ראש הממשלה לרבנים כך: תארו לעצמכם שאנחנו לא נאשר את העניין. ערפאת יבוא לאבו-דיס עם 500 - לאחד הוא אמר 500 ולאחד הוא אמר 1,000 שוטרים - ויביא אתו את ה-CNN, אנחנו נצטרך לטפל בבעיה הזאת וכל העולם כולו יראה את העניין. אני אומר עוד פעם, לדעתי, היה צריך לנהוג ברבנים יותר מידה של כבוד, מפני שהרבנים מבינים. הרבנים, דרך אגב, צחקו ולגלגו. דרך אגב, מאין הם יבואו? הם בתוך ירושלים? לא, הם לא יכולים לבוא. מצפון הרי אנחנו יושבים. ממזרח, אדוני ראש הממשלה, אנחנו עוד יושבים. אולי מכיוון בית-לחם. בין בית-לחם לסוואחרה יש שטח שהוא בשליטתנו. אם אתה לא מסוגל להגן על הדבר הזה, על מה אתה מסוגל להגן? אדוני ראש הממשלה, לפעמים יש מצב של אין ברירה, קמים ואומרים את הדברים. זה המצב?</t>
  </si>
  <si>
    <t>אדוני היושב-ראש, כנסת נכבדה, זה שבועות ארוכים אנחנו עדים למתקפת אחדות מצד ראש הממשלה. הערכות, ניחושים, ניתוחים, שליחים כביכול בחשכת הליל, נושאים ונותנים עלומים. קשקושים. אני חוזר ומצהיר: מאז המשא-ומתן להקמת הממשלה לא פנה אלי ראש הממשלה אפילו פעם אחת בעניין זה. ראש הממשלה יודע היטב שבליכוד יש רק כתובת אחת לניהול משא-ומתן, וזה אני. הפרסומים מטרתם להרדים, להפעיל לחץ על מפלגות, בעוד הוא ממשיך בוויתוריו במשא-ומתן שלא נפסק לרגע. אני חוזר ומודיע, שבשל הוויתורים הרבים של ראש הממשלה ברק, במיוחד בירושלים, וכישלונותיו הצורבים בנושאי הפנים, אין מקום להצטרף לממשלה זו, אלא להקדים את הבחירות למועד מוסכם ולהחליף את הממשלה הכושלת הזאת. גם אם יציע ראש הממשלה שניכנס לממשלה על בסיס מה שהסכים כבר בקמפ-דייוויד, לא נסכים להצטרף לממשלתו. לא נסכים מפני שהליכוד ואני לא נסכים לעולם לחלוקת ירושלים, לפינוי בקעת-הירדן, אזורי הביטחון והיישובים ביש"ע, להחזרת פלסטינים לישראל, לא נסכים לוותר על השליטה במקורות המים שלנו ולא נסכים לוויתור על רמת-הגולן. לממשלה נכנסים על מנת להשיג יעדים לאומיים, ולא כדי לפתור למר ברק בעיות בממשלתו המתפרקת. חלפו 16 חודשים של הפרת הבטחות. זה מספיק, עד כאן, ככה לא מנהיגים מדינה. הפרת הבטחות אינה דרך לנהל ממשלה ומדינה. ישראל עייפה מפוליטיקאים ומאישי ציבור שאינם עומדים בהבטחותיהם. לעם בישראל ראוי ראש ממשלה שניתן לסמוך עליו. ובנושא הרפורמות החברתיות של ברק, צריך להדגיש שראש הממשלה שוב מפר את הבטחותיו. במסע הבחירות לראשות הממשלה הוא הבטיח ישראל אחת, אבל עתה, באמצעות חקיקה, הוא מוביל לפיצול - ישראל שתיים. הליכוד הוא בעד חוקה, הוא מוביל מהלך כזה, חוקה שצריך להגיע אליה בהסכמה ולא בכפייה. ראש הממשלה ברק מפלג את העם במאמץ נואש לשרוד בשלטון. זאת שגיאה מרכזית של ראש הממשלה, וכדאי שתאמרו לו זאת. במקום להביא ליתר אחדות בקרב העם, מר ברק קורע את החברה הישראלית ומעמיק את הפירוד כדי להישאר בשלטון. ברצוני להדגיש - הליכוד לא שם לו למטרה להרוס את הממשלה. זאת לא המטרה שלנו. הליכוד רוצה למנוע קרע בעם. אדוני היושב-ראש, כנסת נכבדה, לפני עשרה ימים ביקרתי במפעל "עוף קור" בשדרות. 250 עובדים מוצאים את פרנסתם שם, בהם כאלה העובדים שם עשרות שנים. רוב העובדים, ובהם ראשי משפחות חד-הוריות, משתכרים פחות מ-3,000 ש"ח בחודש. כשדיברתי בפניהם אמרה לי אחת העובדות: הורדת מסי הקנייה לא נוגעת לנו כלל. מה משנה לי, אמרה היא, אם מחיר המקררים ירד? אין לי מה להכניס למקרר. אני אישית בעד הורדת מסים. מאז פעלתי כאיש האזור, כחבר כנסת, כשכן, כדי שמשקי הנגב יספקו עופות למשחטה. הצעתי את עזרתי לכונס המפעיל, למזכיר ההסתדרות, לשר העבודה והרווחה ד"ר רענן כהן, והמשחטה עדיין סגורה. ניתן להציל את מקום התעסוקה הזה. מדובר בנגב שבו קורסים מפעלים בזה אחר זה. כדי שהנגב יישאר בידינו חייבת להתקיים התיישבות בנגב, חייבים לקיים שם מפעלים וחקלאות. הצהרות על הנגב אינן תורמות מאומה. אדוני היושב-ראש, כאן ביציע לפנינו, אני מציע שתישירו מבט אליהם, יושבים כמה מעובדי המתפרה במצפה-רמון. אני מכיר אותם ואני מקדמם בברכה - בשם כולנו, אני מאמין. המפעל מוכר לי היטב. כשר התעשייה השתתפתי בפתיחת המפעל. 58 עובדות נאמנות, שעובדות בתנאים לא קלים ובמשכורות זעומות, מתבצרות שם. בעלי המפעל החליטו לפטר אותן ועוד שני גברים המועסקים שם. סך הכול 60 עובדים מפוטרים עקב הפסדים כבדים, שנובעים ממיעוט הזמנות ממערכת הביטחון. קשה גם לעמוד בתחרות עם תוצרת ממרכז הארץ, עקב המרחק הגיאוגרפי. מצפה-רמון מוכרת לי היטב, הקמתי שם מפעלים, בניתי שם הרבה. %10 אבטלה, וזאת בלי לספור את האזרחים הרבים שאינם נרשמים כלל בלשכת התעסוקה עקב אי-זכאותם לדמי אבטלה. ואני שואל אתכם: האם הממשלה לא מסוגלת לסייע למפעל בהר-הנגב? היכן הבטחות ראש הממשלה? היכן הקזינו? אני אינני מתלהב ממנו, אבל היכן הוא? נעלם באיזה מקום בדרך.</t>
  </si>
  <si>
    <t>אני בטוח שראש הממשלה רצה אבל לא יצא. הוא עסוק, הוא עסוק בוויתוריו לערפאת. אדוני היושב-ראש, מדובר בנגב, מדובר בהר-הנגב, אפשר ליצור שם תעסוקה לו זה היה מעניין את הממשלה. אני מודיע, אדוני היושב-ראש, אנחנו נעשה זאת. הסתכלתי - חלק מן ההבטחות שנתן ראש הממשלה - והנה רשימה קצרה של הבטחות ברק שאת כולן נשא הרוח. ברק הצהיר: ירושלים השלמה היא בירתה הנצחית של מדינת ישראל, לא נתפשר ולא נוותר על עיקרון זה. בפועל הוא התפשר ואף מוכן לחלוקתה של העיר. אם אתם שואלים אותי מה קורה כרגע, מה הוא המחסום העומד בפני ברק כרגע - רק מחסום אחד: הוא מחכה להסכמת ערפאת. אין לו; הוא הסכים לכך. ברק הבטיח חינוך חובה חינם לגילאי שלוש-ארבע, יום לימודים ארוך לכל ילדי ישראל, מתן תמריצים לקידום מערכת החינוך ביישובי עדיפות לאומית ובשכונות שיקום. הבטיח ולא קיים. מעניין, ברק הבטיח שייזום שינוי בחוק לגיוס חרדים בצה"ל, ביטול הפטור לבני ישיבות, גיוסם לצה"ל ושילובם ביחידותיו. התפאר ערב הבחירות, אדוני היושב-ראש, ונסוג נסיגה מבוהלת. אני לא מביע פה את דעתי בנושא הזה, אני רק בא ואומר מה הן הבטחות ברק. ברק הבטיח תוכנית חלוקת משאבים ממלכתיים על-פי קריטריונים ויעדים לאומיים, ולא על-פי מפתח סקטוריאלי ולחצים פוליטיים. בפועל נכנע ללחצים פוליטיים בחלוקת המשאבים. ואיפה ההבטחה למתן פטור מלא ממס הכנסה ומביטוח לאומי לעובדים המשתכרים שכר מינימום? פה בעיקר הנושא של ביטוח לאומי. ברק הצהיר, כי "נעודד מפעלים היוצרים מקומות עבודה במוקדי אבטלה". בפועל האבטלה העמיקה והחריפה דווקא במוקדי האבטלה בעיירות הפיתוח מצפה-רמון, אופקים, קריית-שמונה. מה עם ההבטחות להקלות ולתיקוני חקיקה שיקלו על זוגות צעירים ברכישת דירה ובהחזר המשכנתה? יש פתרונות, גם הצעתי כאלה. ברק לא עשה מאומה. ברק גם הבטיח שירותי בריאות נאותים ושוויוניים לכל אזרח ורפורמה מקפת במערכת המיסוי להקלת הנטל על שכבות הביניים. כל זה, אני חושב, העתקים מתוך האינטרנט של מפלגת העבודה, אם אינני טועה, או מקור דומה לזה. בפועל מערכת הבריאות היא בעיקר לעשירים ומערכת הבריאות הציבורית מתמוטטת. ראש הממשלה ברק אמר ולא עשה, הבטיח והפר. אמינות, מסתבר, איננה הצד החזק שלו. ועוד סכנה. מעבר לדרך ניהול המשא-ומתן המדיני, הקורע את העם בישראל לגזרים, קיימת סכנה גדולה לדמוקרטיה הישראלית. אין ממשלה, אין לראש הממשלה רוב בכנסת, ראש הממשלה מנסה להתעלם מהכנסת, נעשים פיטורים המוניים על רקע פוליטי בצורה גסה. הממשלה מנסה להשתלט על רשות השידור, כמו במדינות טוטליטריות. הממשלה מתכוונת לעקוף את ערוץ התקשורת הממלכתי ברוסית - ערוץ תקשורת ממלכתי, אדוני היושב-ראש - ולהקים ערוץ ברוסית של הממשלה לניהול תעמולה בין עולים מרוסיה שנרתעים ממדיניותו של מר ברק. אני שואל את מר ברק: לאן אתה מוביל? תעלולים לא יצלחו, משחקים קואליציוניים שמטרתם אינה להביא לממשלה רצינית שמתפקדת לא יעזרו. ומעבר לכך, ברק הרים יד על ירושלים, ומי שמרים יד על ירושלים יוחלף. כולנו מחויבים לשלום, כולנו רוצים בו, אבל אנחנו רוצים שלום טוב יותר, בטוח יותר, שלום לדורות, שלום עם ירושלים המאוחדת והבלתי-מחולקת, בירת מדינת ישראל לנצח נצחים. תודה.</t>
  </si>
  <si>
    <t>אנחנו ניהלנו משא-ומתן בידיים נקיות. במהלך המשא-ומתן חזרתי ואמרתי פעמים רבות, שאנחנו ניכנס לממשלה אם תהיה שותפות אמיתית בקבלת ההחלטות ובביצוען הן בתחום הכלכלי-החברתי והן בתחום המדיני-הביטחוני. לצערי, עלי לומר, כי השותפות שהוצעה לנו לא היתה שותפות של אמת. אף שהצלחנו להכניס כמה תיקונים בקווי היסוד של הממשלה, בעיקר באמצעות שותפינו לממשלה היוצאת; חלקנו על הרבה נקודות אחרות. התנגדנו נחרצות לירידה מרמת-הגולן ולחזרת הסורים לשפת הכינרת. עמדנו על הצורך להפריד בין פתרון סוגיית לבנון ובין המשא-ומתן עם סוריה, וזה אפשרי. חזרנו ותבענו את קיומם של אזורי ביטחון רחבים דיים ביהודה ובשומרון, ולא הסתרנו, אמרתי זאת גם מעל הבמה הזאת: ישראל זקוקה לרצועת ביטחון של 20-17 קילומטר מנהר הירדן ומערבה, ולרצועה צרה יותר, של 7-5, לפעמים פחות, קילומטרים מזרחית למה שהיה "הקו הירוק" פעם, וכמובן לצירים אסטרטגיים בעלי חשיבות. את הדברים האלה הבהרנו. וכמובן, שליטת ישראל על מקורות המים שלה. עמדנו על כך שאין לפגוע, לא היום ולא בעתיד, במפעל החלוצי הציוני האדיר: ההתיישבות ביש"ע, חומת המגן של ישראל.</t>
  </si>
  <si>
    <t>ובירושלים תבענו, שהממשלה שתקום לא תסתפק בהצהרות. הצהרות בעניין ירושלים יש לנו מספיק. כמעט כולן דומות. תבענו מעשים: המשך הבנייה בהר-חומה ובראס-אל-עמוד, כדי שלא ייווצר מסדרון פלסטיני רצוף אל ירושלים המאוחדת, בירת העם היהודי זה 3,000 שנה ובירת מדינת ישראל זה 51 שנים ולעולם. תבענו את המשך פיתוחה של מעלה-אדומים וחיבורה אל ירושלים. עמדנו על כך שיהודים יוכלו לחזור ולהתיישב בין החומות ובכל מקום בירושלים. רק חיים יהודיים בכל חלקי העיר, לצד האוכלוסייה הערבית שחיה שם, הם הערובה לכך שירושלים המאוחדת תישאר לנצח בירת העם היהודי ומדינת ישראל. עמדנו במשא-ומתן על כך שתימשך הפעילות שבה התחלנו נגד השתלטות הרשות הפלסטינית על ירושלים. חזון המחנה הלאומי בישראל הוא דגל ישראל מתנוסס בגאון בירושלים, ולא דגל אש"ף על הר-הבית. דגל אש"ף שם, לצערי, זה חזונו החדש של השמאל הישראלי. עמדנו על כך שמקומות מקודשים ליהדות יישארו לנצח בידינו: מערת-המכפלה, קבר רחל, שילה ובית-אל ועוד ועוד - ערש היוולדו של העם היהודי. ידענו שמר ברק ניצח בבחירות, ולא חשבנו לרגע שאנחנו יכולים להטיל וטו על החלטות הממשלה, אבל עמדנו על כך שייווצר מנגנון מסוים שיאפשר לנו, כמו למפלגות אחרות, מעקב מלא אחרי ניהול המשא-ומתן. לא וטו תבענו, לא הכתבה אף לא הכרעה בנושאים גורליים על-ידי אדם אחד, מוכשר ככל שיהיה. אם יש אי-הסכמות בצוות מצומצם או בוועדה ממשלתית, מכריעים בממשלה. כך נוהגים בממשל דמוקרטי תקין. אין בינינו מוכשרים יותר לניהול משא-ומתן קואליציוני ומוכשרים פחות, אין בינינו נאיביים, ואיש לא דהר אל הממשלה. לדעתי, בתחילה, כוונתו של מר ברק היתה כנה. בסופו של דבר, זה היה לפני כעשרה ימים, נפסקה מצדו הכנות מסיבות השמורות עמו. אני אומר מה שאני אומר עכשיו בצער, כי היתה כאן פגיעה חמורה במערכת האמון המיוחדת ורבת-השנים בינינו, על כל המשתמע מכך. לכן החלטתי להפסיק ביוזמתי ומייד את המשא-ומתן, וכך עשיתי. מר ברק נבחר אישית ברוב גדול, ויש לממשלה רוב בכנסת, שכולל 33 חברי כנסת שכיהנו בממשלת נתניהו, שתמכו ועמדו על קבלת החלטות, ובהן החלטות בעלות חשיבות לאומית מכרעת. אני מקווה שבשרתם בממשלה החדשה הם יזכרו זאת. אבל אף שיש לממשלה רוב ברור בכנסת, אין לממשלה רוב בעם. העם חצוי. אל העם אנחנו נדבר, ונזהיר אותו מפני כל צעד שיסכן את הדורות הבאים. ניאבק בכנסת. שום שיקול מפלגתי צר לא יעמוד בדרכנו. ניאבק כפי שנאבקים בדמוקרטיות אמיתיות. ניצחונו האישי של מר ברק היה ברור, אבל הוא עוד צריך להוכיח מה יעשה כראש ממשלה. הוא הבטיח הרבה: ממשלה של כל העם, חינוך חינם מגיל שלוש ועד לאוניברסיטה, מניעת גזל הקופה הציבורית וגם תוספת של שישה שרים ועוד כמה סגני שרים, וגם הבטיח הבטחות לאשה במסדרון בית-החולים, וגם הבטיח גיוס בחורי ישיבות וגם ההיפך, ועוד ועוד. חבל שהישגי הממשלה היוצאת בראשותו של נתניהו, והיו רבים כאלה, טבעו בהשמצות ובהפצת שנאה מכוונות, שהפכו לנהר גועש שלא ניתן היה לעוצרו עוד. מי ייתן ואתם, אחרי דברי הרהב שהשמעתם, ועוד תשמיעו פה בוודאי במשך היום, תוכלו להמשיך באותם נושאים שבהם טיפלנו. ואינני אומר שבכל דבר הצלחנו, היו גם דברים שהצלחנו בהם פחות. אמרתי: אנחנו נשפוט את הממשלה החדשה על-פי מעשיה. ומה צריכה, לדעתנו, לעשות ממשלה ציונית בישראל? מה צריך להיות חזונה? אני מתחיל ביעד העיקרי של ממשלה ציונית יהודית בירושלים, ולא שמענו על זה מלה אחת היום - עלייה. ובשלב הראשון העלאת מיליון יהודים ארצה בתוך שנים ספורות. בעלייה תלוי הכול: השלום, הביטחון, השגשוג הכלכלי. היכן זה אצלכם? איפה? זה טמון שם באיזה מקום. העמקת החינוך הציוני העברי והרחבתו; טיפוח תודעה יהודית בתפוצות ובארץ עם חינוך יהודי שיינתן יחד עם חינוך כללי. גם עלייה תהיה, גם שורשינו כאן יעמיקו וגם גאוותנו הלאומית תזקוף ראש; ואנחנו נהיה מדינה יהודית, ולא מדינה של כל אזרחיה כדרך השמאל. ובמדינה היהודית - וכך נקבע בהכרזת העצמאות: מדינה יהודית בארץ-ישראל - יישמרו כל הזכויות של כל תושביה. אחדות בעם - השמאל והמחנה הלאומי, דתיים וחילונים, יהודי ישראל ויהדות העולם על כל חלקיה. קידום תהליך השלום באזור ומניעת מלחמה תוך שמירה ועמידה על האינטרסים הביטחוניים והאסטרטגיים ארוכי הטווח של ישראל ושמירה על עקרון ההדדיות וכיבוד ההסכמים שנחתמו עם הממשלה שלנו בראשותו של נתניהו. הרשו לי לתת לכם עצה ידידותית: יש לכם הרבה מאוד ללמוד ממנו בעניין זה על שמירת הסכמים גם על-ידי ערבים. כיבוד ההסכמים חייב להיעשות גם על-ידי הערבים. מאבק ולחימה ללא פשרות בטרור. במזרח התיכון הטרור מהווה בעיה אסטרטגית - והביא לרוב המלחמות כאן - ולא בעיה טקטית. תלמדו גם בעניין זה מהממשלה בראשותו של נתניהו. מדיניות ארוכת טווח לפיזור מאוזן של האוכלוסייה וחיזוק והרחבת ההתיישבות באזורים בעלי חשיבות אסטרטגית לאומית. אל תחזרו למדיניות של הממשלה האחרונה שלכם, שדיברה על אזורים מבוקשים או מועדפים, וזנחתם את הנגב ואת הגליל. שם אני בניתי. אזורים מועדפים אלה הם כאלה שהממשלה חושבת שצריך וחשוב לשבת שם.</t>
  </si>
  <si>
    <t>אנחנו מצפים מממלא-מקום שר הבריאות שידאג לכך ששר האוצר יבטל את המס המוטל על ביקור אצל רופאים. הכסף הנגבה כיום מגיע ל-150 מיליון שקל. זה מס רגרסיבי, וראוי לבטלו. אנא תפעל. תהיה תועלת בוודאי ממינויך. גברתי היושבת-ראש, כנסת נכבדה, מה שאומר עכשיו בוודאי יפתיע אותך מאוד. הגעתי סופית למסקנה, שבראש מדינת ישראל עומד, לצערי, אדם שהאמינות ממנו והלאה, המכחש לעמו. בראשות הממשלה עומד אדם שהבטיח חינוך שימנע דור רביעי של מצוקה, הבטיח תעסוקה, טיפול בעוני ובפער החברתי הגואה, הבטיח דיור לזוגות צעירים, ואף שהיה ניתן לטפל בבעיות אלה הפר את כל הבטחותיו, כמו שהפר את כל שבועותיו והתחייבויותיו בעניין ירושלים, אחדותה ושלמותה, בעניין בקעת-הירדן, החיונית כל כך כאזור הביטחון המזרחי של ישראל, ואזורי ביטחון נוספים, מניעת זכות השיבה במסווה כזה או אחר ושמירה על מקורות המים שלנו בידינו. ראש הממשלה הפר התחייבויותיו להביא לאחדות בעם והעמיק את הקרע והוא ממשיך ומעמיקו.</t>
  </si>
  <si>
    <t>ואם אני מודאג, כדאי לכולם להיות מודאגים. המאבק עכשיו הוא לא על ניצחון בבחירות, אלא על עתיד ישראל; לא על ניצחון, אלא על עשיית הדברים הנכונים. דיברתי על העדר אמינות. אופי המנהיגים ותכונותיהם חשובים בעיקר כשאנחנו רואים מה קורה עכשיו. לאזרחי ישראל הזכות המלאה לצפות שמנהיגיהם הפוליטיים יאמרו למה הם מתכוונים ולהתכוון באמת למה שהם אומרים. אנחנו לא צריכים ועדות שילמדו אותנו איך להתאחד, אנחנו צריכים מנהיגים שיש להם התכונות, שכל אזרחי ישראל יכולים לסמוך עליהם ולהאמין להם ובהם, וזאת הבעיה הקשה הנוכחית של ישראל. גברתי היושבת-ראש, חברי הכנסת, מהו המצב היום במשא-ומתן? וקל לי יותר לדבר על כך היום, מפני שבעבר בכל פעם שחברי אנשי המחנה הלאומי ואני עצמי היינו מוסרים פרטים על המתרחש מאחורי גבה של הממשלה, הכנסת, העם, מייד היינו מותקפים: זה לא נכון, מהיכן אתם יודעים - ובמלים חריפות יותר. פשוט בגלל החומרה של המצב לא הייתי רוצה להשתמש היום במלים חריפות, אפילו לא באלה שאנשי מפלגת העבודה או המערך השתמשו נגדנו. היום כבר ברור, מה שאמרנו היה נכון, היום כבר הכול ידוע, על מה מוכן ברק לוותר. "הסכמות או רעיונות קמפ-דייוויד בטלות ומבוטלות אם ערפאת לא יקבלן", הכריז מר ברק. אמר בגלוי והמשיך בוויתוריו בסתר. המשא-ומתן נמשך, ירושלים מחולקת. בניגוד לדברי ראש הממשלה, שהוא אמר לי עצמי, ש"אין מפה", ברק או אנשיו הציגו מפה, שבה ישראל תובעת להשאיר בידה - זאת המפה שהציגו בקמפ-דייוויד - %14 משטח יהודה ושומרון, ומסכימה למסור %1 משטחה לערפאת. אני רוצה להזכיר לחברי הכנסת, שתוכנית אלון בלבד היוותה %27 משטח יהודה ושומרון. עוד שם בקמפ-דייוויד ויתר ברק והשאיר בידי האמריקנים להחליט על בין %8 ל=%10. האמריקנים כבר אמרו מזמן איך ישראל מנהלת משא-ומתן - זה כבר היה לפני כמעט 30 שנה - היא מוסרת שתי עמדות: את העמדה שלה ואת ה-FALL BACK POSITION, עמדת הנסיגה שלה. האמריקנים היו באים מייד לצד השני ומתחילים ב-כך הם היו מתחילים. הייתי אומר, שלא למדו מאומה מהדברים. גם הפעם עשו אותו דבר. האמריקנים, בהבינם את החובבנות הזאת שבצד הישראלי, התחילו ב=%8 ומקווים לסכם - עדיין אין סיכום על זה, ערפאת עדיין לא מסכים, אבל קלינטון מאמין שזה מה שאפשר להשיג - על %2 משטח יהודה ושומרון שיינתן לפלסטינים בתחומי מדינת ישראל. בעצם מחזירים את החלטה 181. ברק ויתר ואין יותר אזורי ביטחון ראויים לישראל. לא אפרט את כל המחדלים והחובבנות של ניהול המשא-ומתן. רצוני להתרכז הפעם בירושלים, וגם כאן - בלב הבעיה, בלב לבו של העם היהודי, בהר-הבית ובעיר שבין החומות; לא משום שאין חשיבות לשכונות האחרות. יש להן. אנחנו פשוט קצרים בזמן. אילולא היינו קצרים בזמן, הייתי גורם היום סומק של בושה על לחייהם של כל אלה שדיברו פה ואמרו: לא התפללנו לאבו-דיס. אדוני, חיפשתי במקורות ומצאתי, שהתפללנו גם התפללנו; לא רק זה, אלא גם להר-הזיתים, ואולי זה היה אפילו מעניין, בהחלט מעניין, אבל אין זמן לזה.</t>
  </si>
  <si>
    <t>וגם כאן אני אומר: לא כי אין חשיבות לשכונות. יש להן. ברק נתן את הסכמתו לביתור לבו של העם היהודי: העיר העתיקה בירושלים. אומנם אמר: שייתן ערפאת קודם את הסכמתו, אבל ערפאת, ביודעו מי עומד מולו, המשיך ללחוץ, ומנהלי המשא-ומתן היום - והם לא מכחישים, אנחנו שומעים את קולותיהם בכלי התקשורת - כבר מוכנים לתת יותר. ברק הסכים לוותר על רוב העיר העתיקה ומוכן לוותר בהר-הבית. הוא מנסה לרכך על-ידי תביעה להכרת ערפאת בזכות היהודים להתפלל. עצם הפנייה הזאת, שערפאת יכיר בזכותנו להתפלל במקום שהוא קודש הקודשים לעם היהודי, היא עצמה הרי מעוררת תמיהה - עד לאיזה שפל ירדנו. דרך אגב, איך יפריד מר ברק? יבנה חומה בתוך חומה? איך בכלל תפעל הססמה הריקה מתוכן "אנחנו כאן והם שם"? חומה תחצה את העיר כולה? הרי הכול דברי הבל. ומלה בעניין קדושת ירושלים. קדושת ירושלים לעם היהודי רבה כמה מונים מאשר לנוצרים ולמוסלמים מהטעמים הבאים: העם היהודי היה החלוץ היחיד בתולדות הארץ וירושלים שעיצב את נופם הסלעי והמיוער והפך אותם מטרשים שוממים לטרסות חקלאיות ומוריקות, שנוצרו בעמל כפיים וביזע, ושום עם אחר לא יצר כמותו. עם ישראל היה הראשון והמיוחד שבנה בית-מקדש מפואר בירושלים, שהיה מקודש לכל עם ישראל ולכל חבלי הארץ.</t>
  </si>
  <si>
    <t>לעם היהודי אין ארץ אחרת ולא בירה אחרת שהוא תכנן, יצר ובנה, וודאי שאין לו מקדש אחר, כאשר לנוצרים ולמוסלמים יש בירות משלהם ואתרי פולחן מקודשים להם בלבד. אני זוכר את דברי האפיפיור באוזני כאשר באתי כשר החוץ להזמין אותו לביקור בישראל. הוא אמר את הדברים הבאים: ארץ-ישראל קדושה ליהודים. היא גם קדושה לנוצרים ולמוסלמים, אבל מובטחת היא רק ליהודים. את זה אמר האפיפיור. ברק, כנראה, איננו חושב כך. אני כבר מסיים. נפלה בחלקנו הזכות להגן על ירושלים ולשחררה. אין לאיש מאתנו זכות לוותר עליה. ירושלים אינה שייכת לנו. היא שייכת לעם היהודי כולו זה 3,000 שנה. היא למשמורת בידינו לדורות הבאים. ייתכן שיבואו פרשנים משפטיים ויצביעו על כך שלאחר שחוקק חוק הבחירה הישירה ראש הממשלה יכול, אך מה עומד כאן מול מה, חוק שהתקבל ברוב של קול אחד, או היסטוריה בת אלפי שנים של העם היהודי? תנו אתם את התשובה. אני פונה אליכם, אני פונה אל ראש הממשלה. אין לראש הממשלה ממשלה - יש לו ממלאי-מקום - ובעיקר אין לו רוב בכנסת ואין לו סמכות מוסרית ציבורית, ובשטחים שהם חלק מישראל, גברתי היושבת-ראש, אין לו גם סמכות חוקית. הוא לא יכול לוותר על חלק מארץ-ישראל, ממדינת ישראל. אין לו זכות להמשיך בוויתוריו. אני פונה אליכם, שנקבל כולנו החלטה, שבמצב כזה ראש הממשלה אינו יכול להמשיך במשא-ומתן - שהרי הוא יכול גם להתחכם. הוא יכול לנהל את המשא-ומתן מכאן. הוא לא חייב לנסוע. זה מה שאני פונה ומבקש מהכנסת - ואני מודה לך על אורך הרוח.</t>
  </si>
  <si>
    <t>אדוני יושב-ראש הכנסת, כנסת נכבדה, בני משפחת הד"ר יצחק רפאל, זיכרונו לברכה, אני רוצה לומר כמה מלים בשם האופוזיציה וכמי שהיתה לו הזכות דווקא בימים לא קלים לפגוש את השר יצחק רפאל. בימים אלה של מבוכה והעמקת הקרע בין דתיים לחילונים, כשצו השעה הוא פיוס לאומי וגישור על פערים, דמותו ופועלו של ד"ר יצחק רפאל, זיכרונו לברכה, הם עבור כולנו סמל לפני המחנה כולו, גם הדתי וגם החילוני. בחייו ובפועלו כמורה, כמחנך, כאיש ציבור וכמנהיג בתנועה הדתית הציונית ידע לשלב את ערכי היהדות המסורתית עם משנת הציונות המתחדשת בארץ-ישראל. ציוני הדרך במסכת חייו, של שילוב אמונה ודת עם עשייה ציונית, הם עדות מאלפת לאדם שנאה דורש ואף נאה מקיים. עוד משחר נעוריו בגליציה היה חבר תנועת "תורה ועבודה" ועמד בראש מחלקת ההכשרה של "החלוץ המזרחי" בפולין. מורה ומחנך בישראל ומנהל "מוסד הרב קוק" בירושלים, ומייסדה של תנועת "בני עקיבא". היה פעיל ב"הגנה" וחבר בוועד הלאומי שלפני קום המדינה, חבר ועדת ירושלים בימי מלחמת העצמאות, בשנים 1948-1947, וראש מחלקת העלייה של הסוכנות היהודית בשנים 1953-1948, שנים גדולות וקשות של עלייה. הוא כיהן כחבר הכנסת וחבר ועדת החוץ והביטחון מן הכנסת השנייה ועד השמינית. הוא כיהן כשר בממשלת ישראל בשנים 1977-1974. בתקופה הקשה של ערב מלחמת ששת הימים היתה לי הזכות להכירו. היה איש סייפא וספרא ובשניהם גילה בקיאות רבה ותרם רבות מחוכמתו. לא מניתי את פעולותיו ומפעליו כולם. מכל פעילותו הענפה והברוכה בתחום החינוך והכשרת הלבבות נראה לי היום, בראייה לאחור, שהמפעל החשוב ביותר שיזם, הקים וטיפח היה ייסודה של תנועת "בני עקיבא", תנועה שמראשית דרכה שילבה תורה ועבודה עם חלוציות, התיישבות וקידום המפעל הציוני בארץ-ישראל. בימינו אנו, כשנראה שיש חולשה ורפיון בקרב הקבוצות השונות שהובילו את המפעל הציוני בתחילת דרכו, כשנושאי הדגל המסורתיים של מפעל ההתיישבות בארץ-ישראל עייפו או טעו בדרך, באו חניכי "בני עקיבא" והרימו את הדגל שנשמט והלפיד שכמעט וכבה. היום אנו יכולים למצוא את חניכי התנועה מובילים את מפעל ההתיישבות ביהודה, שומרון וחבל-עזה, בגליל, בבקעה, בנגב ובהיאחזויות הנח"ל הפרוסות בכל רחבי הארץ, כמובן ברמת-הגולן. הם משרתים ביחידות העילית של צה"ל, ובקורסי הקצינים אי-אפשר שלא להבחין במספרם הגדל והולך של חובשי הכיפות הסרוגות. לצערנו, גדל מספרם גם ברשימות הנופלים, כי מי שמוביל גם משלם את המחיר. השילוב של אמונה בערכי היהדות והגשמה ציונית עם שורשים עמוקים בקרקע המולדת הביא לכך, שתנועת "בני עקיבא", שאותה הקים יצחק רפאל, זיכרונו לברכה, נטלה על עצמה באופן הטבעי ביותר את תפקיד ההנהגה והחלוץ שלפני המחנה בחידוש תנופת ההתיישבות וההגשמה הציונית בארץ-ישראל. אדוני יושב-ראש הכנסת, כנסת נכבדה, זכויות רבות עומדות לו לד"ר יצחק רפאל כאיש הגות שפרסם ספרים רבים על החסידות והציונות הדתית, כבעל פרס ביאליק לחוכמת ישראל לשנת 1979 וכאיש ציבור ומדינאי רב-פעלים. אך יותר מכול אזכור אותו כמורה, כמחנך וכמייסד תנועת "בני עקיבא", שבהדרכתו ובהכוונתו נטלו חניכיה את הובלת העשייה הציונית והניפו מחדש את דגל החלוציות כשאחרים עייפו או כשלו. על מפעלו זה נתונה התודה וההערכה של כל יושבי הבית הזה שהרעיון הציוני וחיזוקה של ישראל כמדינה יהודית דמוקרטית יקרים ללבם. יהי זכרו ברוך.</t>
  </si>
  <si>
    <t>שלום עם ירושלים מאוחדת ובלתי מחולקת כבירת הנצח של ישראל. אדוני היושב-ראש, כנסת נכבדה, מחובתי למסור לכנסת, שהבוקר התכנסו ראשי מפלגות האופוזיציה וסיכמו כדלקמן: 1. המפלגות רואות בדאגה ובחומרה רבה את נכונותו של ראש הממשלה אהוד ברק לפגוע בשלמות ירושלים ולוותר לרשות הפלסטינית בכל התחומים, ויפעלו יחד לסכל סכנות אלה. 2. הפורום מאוחד בדרישתו ובתמיכתו בחוק לפיזור הכנסת ובהקדמת הבחירות. אדוני היושב-ראש, לשום ראש ממשלה אין זכות לוותר בירושלים. ירושלים היא נחלתו של העם היהודי כולו. בחלקנו, בזכותנו, הדור שלנו, נפלה הזכות הגדולה לשחרר את ירושלים ולאחדה, והיא למשמורת בידינו לדורות יבואו. לנו יש אחריות גם לדור הזה וגם לדורות הבאים. ערפאת אומר, ואני מעריך זאת, אני מוכרח לומר, אני ממש מתייחס אליו בכבוד בעניין זה - -</t>
  </si>
  <si>
    <t>צריך לבלום את ברק עכשיו, עוד בטרם חתם. הוא צריך להבין שאין לו זכות לעשות זאת. הוא הבטיח והתחייב, אחרת לא היה נבחר, והוא מפר את הבטחתו. הוא צריך להבין שלא יוכל לממש את הסכם הכניעה. הכנסת לא תאשר, ממשלה ממילא אין לו, רוב בעם אין לו. הוא צריך להבין שהוא צריך לעצור בטרם חתם. צריך לעצור אותו עכשיו. אנא, ראש הממשלה, תנהג ביושר, אל תבלבל את הציבור. מה זאת אומרת שאתה מגדיל את ירושלים? אתה "מקבל" מה שממילא בידינו ונותן לערפאת מה שמעולם לא היה בידיו ומה שהבטחת והתחייבת שלעולם לא יהיה בידיו.</t>
  </si>
  <si>
    <t>במי הוא משטה? אני הרי שומע את הדברים: מה, התפללנו לשועפאט? אגב, לשיח'=באדר התפללנו? זה המקום הזה כאן. למקום הזה התפללנו?</t>
  </si>
  <si>
    <t>- - שבזמנם שלטו בירושלים, פתאום טוענים ואומרים: אין מי ששולט בכלל במקום הזה. אבל כדאי שהציבור בארץ ידע, ששועפאט והשכונות לידה מבודדות אוכלוסייה יהודית של למעלה מ-100,000 נפש, וזה, כמובן, לא יקרה - - -</t>
  </si>
  <si>
    <t>אני יודע, אומרים, רגע אחד, זה רק עניין מוניציפלי. רבותי, שליטה מוניציפלית זו טכניקה להשיג ריבונות. כשרצו למסור את אבו-דיס ואל-עזרייה, מה אמרו שם? אנחנו ממילא לא שולטים שם. נו, אז כאן, בסטטוס של אזור B פתאום כן נשלוט? מספיק לשחק. אני אומר למר ברק: מספיק, ואני רוצה לחזור ולהבהיר - -</t>
  </si>
  <si>
    <t>- - ירושלים וזכות השיבה אינן למשא-ומתן לעולם ולא נסכים בשום אופן להורדת יישובים - - -</t>
  </si>
  <si>
    <t>- - - את המחזה "קשה להיות יהודי". האמינו לי, קשה גם להיות פלסטיני. לכן צריך למצוא גם פתרון לבעיות האלה, ויש להן פתרון, וכבר הצעתי זאת כשאני ניהלתי את המשא-והמתן על הסדר הקבע. מבין הבעיות שהועלו, אחת יכולה להיות מיידית והיא אולי הסכנה הגדולה ביותר שלפתחנו, והיא הכרזה פלסטינית חד-צדדית על הקמת מדינה פלסטינית והצורך של ישראל להחזיק באזורים החיוניים לביטחונה ולעצם קיומה. זה מסוג הדברים, אדוני היושב-ראש, אדוני ראש הממשלה, שאינם סובלים דיחוי. זה יכול לקרות כל יום. אני יודע שראש הממשלה נוסע לחוץ-לארץ, ראש הממשלה נוסע הנה, הזמן חולף, זה דבר שיכול להיות כל רגע, ואותם אזורים שאנחנו נחזיק או חייבים להחזיק, אלה ישפיעו על ביטחוננו ואולי על עצם קיומנו. לכן בישיבת ראשי מפלגות האופוזיציה קיבלנו היום את ההחלטה הבאה, ואני מצטט: האופוזיציה מוכנה - - -</t>
  </si>
  <si>
    <t>אדוני היושב-ראש, כנסת נכבדה, חברי מיישובי הצפון, תושבי מעלה-יוסף, אני מכיר אתכם שנים רבות. היתה לי הזכות לפעול יחד אתכם בכל תפקידי: הן בצבא לפני שנים רבות והן בממשלה. אני רוצה להודות לכם בשם כולנו על שעמדתם בקו החזית במשך 50 שנה. בזכותכם - בזכותכם, ותמיד תזכרו זאת - בזכותכם אנחנו שם. לא פונקתם - לא בקרקע, לא בתנאים; לא נהניתם ממה שקיבלו מושבים ותיקים. תמיד הייתם חדשים. אני מביט בכם ומרכין ראשי בפניכם. דבקותכם בסלע, בהר, מעוררת כבוד. אני מקווה, שהממשלה תבין שצריך לאפשר לכם, יישובי הגבול, יישובי הספר, להתפתח, לגדול, כפי שמגיע לעומדים בקו הראשון. אני יודע שזה היה קשה מאוד, ועוד נכונו ימים קשים. אתם יכולים להביט בעיני כולנו בגאווה על כך שעמדתם, נאחזתם, ואני רוצה לאחל לכם שתמשיכו להתפתח ותמשיכו להצליח. ושוב - תודה לכם בשם כולנו.</t>
  </si>
  <si>
    <t>אנו ננהל עם הפלסטינים משא-ומתן להשגת הסדרים מדיניים, אך לא תחת לחץ של טרור ואלימות. אני מכיר את המצוקות והסבל של העם הפלסטיני. אני מאמין שניתן להתקדם לשלום בהדרגה, מתוך גישה של כבוד הדדי ובניית יחסי אמון בין הצדדים. אנו מוכנים לבחון רעיונות שונים לקידום ההידברות והשלום ולהקלת המצוקה של העם הפלסטיני. אולם לא ניתן לעשות זאת תחת לחץ של טרור ואלימות. אם שכנינו הפלסטינים יבחרו בדרך השלום, הפיוס והשכנות הטובה, הם ימצאו בי ובממשלה בראשותי שותף כן ואמיתי. שבענו קרבות ומלחמות שנכפו עלינו, וכולנו יודעים להעריך את השלום. הממשלה החדשה, על כל גווניה, נועדה לבטא כמיהה זאת לשלום ולפעול להתקדמות לעברו באמצעות הסדרים מדיניים ריאליים. ברצוננו גם לבסס את השלום והשכנות הטובה ויחסי הנורמליזציה עם מצרים וירדן, ולחתור לשלום אמת עם מדינות ערביות נוספות, ובראשן סוריה ולבנון. הממשלה בראשותי תהיה מחויבת לעשות כל אשר ניתן על מנת להחזיר את הביטחון והיציבות, אולם אין אנו משלים את עצמנו או את הציבור באשר לימים לא קלים שבוודאי עוד נדע. נזדקק כולנו לכוח עמידה ולגיוס כוח הרצון הלאומי שעמנו ניחן בו. אני זכיתי לכהן בממשלותיו של מנחם בגין, זיכרונו לברכה, שמנהיגותו היתה מופת של כבוד לאומי, עמידה איתנה וחתירה לשלום. יום לאחר הקמת המדינה, בשנת התש"ח כמובן, בשעה שקמו עליה להשמידה, אמר מר בגין את הדברים הבאים: "קשה היה להקים את מדינתנו, אבל בוודאי יהיה עוד יותר קשה לקיים את מדינתנו. דרוש לנו, לכל אחד ואחת מאתנו, נשק נפשי, נשק העמידה ללא רתיעה, נשק העמידה ללא היסוס מול פני אבדות קשות, נשק העמידה ללא זעזוע מול פני מפלות מקומיות וכישלונות ארעיים, נשק העמידה ללא נסיגה מול פני איומים ומול פני פיתויים"; דברים שנאמרו לפני למעלה מ-52 שנים. גם בימים הבאים נידרש לנחישות, ליכולת עמידה ולתעצומות נפש. גם בימים הבאים נוסיף להאמין כי אנו עתידים לחיות כאן בשלום עם שכנינו ולפעול למען עתיד טוב יותר לילדינו. הממשלה בראשותי תניף את דגל הציונות בחינוך, בקליטת העלייה ובהתיישבות. אני מאמין בכל לבי, כי אין למדינת ישראל משאב יקר יותר מבני העם היהודי. נחזק את הקשר והזיקה ליהדות התפוצות, את החינוך הציוני במערכת החינוך שלנו. נפעל להבאת המוני עולים לישראל ולקליטתם בה. עלינו לחנך את הנוער שלנו לערכים, לכבוד האדם, לשוויון בין בני האדם, לכבוד לאומי ולאהבת המולדת. זמן קצר לאחר הקמת המדינה אמר ראש הממשלה הראשון של מדינת ישראל, דוד בן-גוריון, זיכרונו לברכה - זה היה, נדמה לי, ב-22 ביולי שנת 1948 - שהיתה לי הזכות לעבוד במחיצתו למען ביטחון המדינה, את הדברים הבאים: "מדינת ישראל לא הוקמה לשם עריכת קרבות וכיבושים צבאיים. היא לא נועדה אפילו להבטיח את השלום והרווחה של אזרחיה בלבד. על מדינת ישראל הוטלה תעודה יחידה במינה, על כל פנים בתולדות ימינו אלה, אשר בלעדיה אין לה זכות קיום: בניין נשמות הארץ וקיבוץ גלויות ישראל, התיישבות ועלייה בקנה-מידה גדול - אלה הם תפקידיה הראשיים של מדינתנו". לא אצא ידי חובה בלי להזכיר את דור ההורים והסבים שלנו, שחזון הציונות הביאם אל אדמת המולדת. כאן ניטעו רגליהם וכאן הם הקימו בעשר אצבעותיהם מפעל התיישבות אדיר. נולדתי וגדלתי בהתיישבות הזאת, במושב כפר-מל"ל, ואני חלק בלתי נפרד ממנה. היא חשובה למדינת ישראל ויקרה לי אישית. אעשה כל מאמץ לשומרה ולחזקה. נפעל להעמקת היחסים המיוחדים עם ידידתנו הגדולה, ארצות-הברית, ונשקוד על טיפוח וחיזוק הקשרים שבין מדינת ישראל לבין מדינות העולם. מדינת ישראל היא מדינת חוק, ודבר זה הוא ממקורות עוצמתה. ביצור שלטון החוק ושמירה על עצמאות המערכת השיפוטית הם הערובות לקיום המשטר הדמוקרטי בישראל. על כולנו, כל חברי הממשלה, מוטלת החובה לשקוד על קיומו של ממשל תקין ומינהל ציבורי הפועל לרווחת האזרחים ולהקפיד שפעילותנו תהיה תמיד בגדרי החוק. לצד החתירה לשלום, לביטחון וליציבות, תפעל הממשלה בענייני החברה והכלכלה, במצוקות של השכבות החלשות ובחיזוק הלכידות החברתית. מאמץ מיוחד יוקדש לטיפול בשכונות ובערי הפיתוח. אני רואה בחינוך כלי ראשון במעלה לצמצום הפערים בחברה וליצירת חברה שוויונית יותר. הממשלה בראשותי תפתח דף חדש ביחסים עם אזרחי ישראל שאינם יהודים, במטרה ליצור שותפות אמיתית ותחושת שוויון בין כל אזרחי המדינה.</t>
  </si>
  <si>
    <t>כן ברצוני לברך בברכה מיוחדת את חברנו, השר סאלח טריף, השר הראשון בתולדות המדינה מקרב בני המיעוטים, ובהמשך, אני בטוח, הרי זו לא הפעם האחרונה שאני מקים ממשלה, אני מקווה, ודאי שיהיה גם שר ערבי. צמצום הפערים בחברה הישראלית תלוי, בין היתר, ביכולתנו להשיג צמיחה כלכלית לאורך זמן. במשק הישראלי מצויים הכוחות והכשרונות שביכולתם להבטיח את שגשוגה של החברה בישראל. תפקידה של הממשלה יהיה לאפשר להם להוביל את החברה בישראל לשגשוג כלכלי. שגשוג זה יושג רק אם ננהל תקציב מדינה אחראי, נפנה מקורות להשקעות בתשתיות ובחינוך, נפעל להקלת נטל המס המוטל על אזרחי המדינה ולהרחבת בסיסו, נקדם הפרטה ושינויים מבניים. כך נבסס משק מודרני ופתוח, שיוכל להשתלב ולהתחרות באופן מיטבי בכלכלה העולמית. לצורך הגשמת מטרות אלה בכוונתי להקים ולהפעיל קבינט כלכלי, כפי שהבטחתי. חברי הכנסת, לכל ממשלה יש תוכניות בתחום המדיני, הביטחוני, הכלכלי והחברתי. אבל על כל ממשלה מוטלת לפני הכול אחריות עליונה לשמירה על נכסי הנצח של האומה, המהווים את החוט המקשר של קיומנו הלאומי. ירושלים היא החלום הגדול שאליו ייחלו והתפללו היהודים בכל הדורות. אם נפנה עורף לעברנו, לסמלינו ולקודשינו, נציב במו-ידינו סימן שאלה על עתידנו וייעודנו. על כך אמר יגאל אלון, זכרו לברכה, מפקד הפלמ"ח והמבריק שבמפקדי מלחמת העצמאות: "עם שאינו מכבד את עברו, ההווה שלו דל ועתידו לוט בערפל". ירושלים היתה ותהיה בירת הנצח של העם היהודי. על מחויבות זאת חזרו תמיד ראשי ממשלות ישראל בנאומי השבעתם, ובהם ראש הממשלה המנוח יצחק רבין, זכרו לברכה, וכך גם השבועה "אם אשכחך ירושלים, תשכח ימיני, תדבק לשוני לחכי אם לא אזכרכי, אם לא אעלה את ירושלים על ראש שמחתי". עמדותי בעניין חשיבות רמת-הגולן, בקעת-הירדן ואזורי ביטחון נוספים שבהם הוקמו יישובים יהודיים בימי ממשלות ישראל השונות ידועות. עמדותי ידועות. עם זאת, אני מודע לכך, שבממשלה החדשה קיימות גם עמדות אחרות. בקווי היסוד של הממשלה נכתב, כי במהלך כהונת הממשלה לא יוקמו התנחלויות חדשות. גם ברגעים אלה, שיש להם ממד חגיגי, אנו זוכרים את הנופלים בכל מערכות ישראל ואת קורבנות הטרור ובני משפחותיהם. אני מבקש גם במעמד זה לבטא את מחויבות הממשלה לעשות כל שביכולתה להביא לשחרורם של השבויים והנעדרים וכל מי שפעלו למען ביטחון המדינה ולהחזרתם לבתיהם; כפי שאני זוכר את חברי ואלה שהלכתי אתם יחד, תמיד בכאב. מעבר לתנחומים, אני רוצה לאחל החלמה לפצועים שנמצאים היום בבתי-החולים השונים. אדוני היושב-ראש, אני מבקש להציג עתה בפני הכנסת את הרכב הממשלה: אריאל שרון - ראש הממשלה והשר לקליטת עלייה; שמעון פרס - סגן ראש הממשלה ושר החוץ; אליהו ישי - סגן ראש הממשלה ושר הפנים; נתן שרנסקי - סגן ראש הממשלה ושר הבינוי והשיכון; סילבן שלום - סגן ראש הממשלה ושר האוצר; שמואל אביטל - שר בלי תיק, אחראי לתיאום עניינים חברתיים; אשר אוחנה - השר לענייני דתות; דליה איציק - שרת התעשייה והמסחר. אני מבקש להביע את תנחומי לשרה איציק על מות אביה, זכרו לברכה. אני דיברתי אתה בבוקר ומסרתי לה את תנחומי. בנימין בן-אליעזר - שר הביטחון; שלמה בניזרי - שר העבודה והרווחה; נסים דהן - שר הבריאות; צחי הנגבי - השר לאיכות הסביבה; מתן וילנאי - שר המדע, התרבות והספורט; רחבעם זאבי - שר התיירות; סאלח טריף - שר בלי תיק; רענן כהן - שר בלי תיק; ציפי לבני - שרה לשיתוף פעולה אזורי. התיק יוחזק לפי שעה בידי השרה לבני ולפיקדון בידיה. כמו כן יימסרו לטיפולה תחומי פעילות נוספים. לימור לבנת - שרת החינוך; אביגדור ליברמן - שר התשתיות הלאומיות; עוזי לנדאו - השר לביטחון פנים; דני נוה - שר בלי תיק, אחראי לתיאום בין הממשלה לבין הכנסת; אליהו סויסה - שר בלי תיק, אחראי לענייני ירושלים; אפרים סנה - שר התחבורה; ראובן ריבלין - שר התקשורת; מאיר שטרית - שר המשפטים; שלום שמחון - שר החקלאות ופיתוח הכפר. הרשימה - לפי סדר האל"ף-בי"ת. חברי הכנסת, הממשלה שהצגתי בפניכם זה עתה היא ממשלה מגוונת ביותר ומייצגת זרמים ומגזרים שונים בחברה הישראלית. ממשלה קטנה והומוגנית יותר ניתן לנהל ביתר קלות. אבל אני חושש, שהמחירים שהיה עלינו לשלם כדי לקיימה בתחומים רבים הם כבדים ביותר. אני יודע שיהיו קשיים, שיהיו מחלוקות. אני מקווה שנמצא בתוכנו את הכוחות ואת הסבלנות לחתור להסכמות ולשמור על האחדות הזאת. ואני רוצה לומר בצורה הכי ברורה, נעבוד כשותפים. אם נעמוד ביחד, כאיש אחד בלב אחד, נוכל לכל האתגרים שבפנינו. אלה רגעים רבי משמעות בעבורי. חיי הוקדשו לשירות המדינה וביטחונה. אני נכנס לתפקידי בחרדת קודש ורואה את עצמי כחוליה בשרשרת היסטורית של עם גדול. היום עיינתי בנאום ההשבעה השני של הנשיא האמריקני אברהם לינקולן; דברים שנאמרו אומנם בנסיבות היסטוריות שונות, ביום 4 במרס 1865, אחרי המלחמה. הדברים מבטאים במידה רבה את תחושותי וכוונותי עם כניסתי לתפקידי כראש ממשלה: "בלא נטירת איבה לשום אדם, ברגש נדיבות כלפי הכול, באמונה תקיפה בדרך הצדק, כפי שהנחיל לנו האל את היכולת להכיר את הצדק, הבה נתאמץ להשלים את המלאכה שבידינו, לעשות כל מה שעתיד להצמיח ולטפח שלום אמת בר-קיימא בינינו לבין עצמנו ובינינו לבין כל העמים".</t>
  </si>
  <si>
    <t>כבוד נשיא המדינה לשעבר עזר ויצמן, ראש הממשלה לשעבר בנימין נתניהו, הגברת נתניהו, אדוני היושב-ראש, כנסת נכבדה, חבריו של גנדי, הבוקר נרצח בירושלים על-ידי טרוריסטים פלסטינים חברנו לממשלה ולכנסת, השר רחבעם זאבי, גנדי, השם ייקום דמו. משחר נעוריו ועד ליום מותו נטל השר זאבי חלק פעיל במערכה לתקומת ישראל ולקיומה, ובמערכה זו נפל. רחבעם, דור שישי לבני ירושלים מצד אמו, נפל על משמרתו בבירת הנצח שלנו, בירושלים. זכויותיו של השר זאבי למען מדינת ישראל כבירות: מימיו בפלמ"ח שאליו הצטרף בנעוריו, דרך שירותו בצבא-הגנה לישראל, שבו שירת למעלה מ-25 שנים עד לדרגת אלוף, ועד לכהונתו כחבר בכנסת ישראל ובממשלתה, ראש תנועת מולדת, אוהב מולדת. דרכו מסמלת את אבני הדרך של תקומת ישראל ומאבקיה. זאבי היה מגדולי קציני המטה והמפקדים של צה"ל. לאחר מכן המשיך לתרום לביטחון ישראל גם כיועץ ראש הממשלה יצחק רבין, זיכרונו לברכה, למלחמה בטרור ולמודיעין. בראש ובראשונה הוא היה ציוני בכל רמ"ח איבריו. לא הכרתי ידען גדול כמוהו בנושא ארץ-ישראל ותולדותיה. תרומתו להתיישבות בארץ-ישראל היתה אדירה. רחבעם זאבי היה פרלמנטר מצטיין בכנסת ישראל במשך 13 שנה ושר בממשלתו של יצחק שמיר, כמו גם בממשלת האחדות בראשותי. בכל תפקידיו הציבוריים הוא נאבק באופן עקבי ומעורר הערכה על עמדותיו ואמונותיו. זוהי אבדה קשה לעם ישראל ולמדינת ישראל. בשבילי זוהי גם אבדה אישית. גנדי היה קודם כול חבר; חבר לנשק וגם חבר לאמונה בדבר זכותו הבלתי-מעורערת של עם ישראל על מולדתו ההיסטורית. רק טרוריסטים נפשעים יכולים להעלות על דעתם רצח של נבחרי ציבור במדינה דמוקרטית. רק משטר החותר לחורבנה של מדינת ישראל ומתנגד באופן העמוק ביותר לשלום, יכול לתת חסות למרצחים מסוג זה. האחריות כולה מוטלת על ערפאת כמי שהפעיל ומפעיל טרור וכמי שלא נקט שום צעד רציני, עד היום, כדי לסכל טרור, אף שידע שאי-נקיטת צעדים נגד ארגונים כמו "החזית העממית" תגרום למעשי רצח נוראים. האחריות כולה עליו. אנחנו רוצים שלום עם העם הפלסטיני, אבל פשרה עם הטרור לא תהיה. לא תהיה. צוואתו של השר זאבי היא היאחזות באדמת המולדת ההיסטורית והמלחמה הנחושה חסרת הפשרות לביטחון ישראל ולקיומה של ישראל. ואנחנו ננהל מלחמת חורמה במחבלים, במסייעים להם ובשולחיהם. את צוואתו של השר זאבי, השם ייקום דמו, נקיים. גנדי יחסר לי. הוא יחסר לכולנו. אני רוצה להביע את השתתפותנו כולנו באבלה של המשפחה הגדולה והמיוחדת של גנדי. יהי זכרו ברוך.</t>
  </si>
  <si>
    <t>אני רוצה לומר לכם, דיברתי היום עם ראשי הסיעות ואמרתי להם את הדבר הבא: תראו, אנחנו לקחנו על עצמנו הרבה התחייבויות בכל מיני חוקים. יש כאלה שלא תמכו בחוקים. אני, למשל, בחוק משפחות מרובות ילדים תמכתי עקרונית, זה לא היה אילוץ קואליציוני, ויש גם דברים אחרים. חוקקנו את חוק הנגב, ואף אחד לא יסביר לי את חשיבות הנגב, שזו הרזרבה האחרונה שנשארה להתיישבות יהודית שתבוא, כי אני מאמין שבשנים הקרובות יבואו לכאן עוד מיליון יהודים, ואולי יותר. ישבנו בשיחת רעים ואמרתי להם, שלפי דעתי, מה שהיינו צריכים לעשות היום - אמרתי שאני מוכן לבוא לפה, לעמוד ליד הדוכן ולהביט לכולם בעיניהם ולומר: תשמעו, אנחנו נמצאים כרגע בעת חירום. בואו ניקח את כל הדברים האלה ונדחה אותם לשנה הבאה. אני יודע שזה לא טוב, כי כאילו כבר נתנו את זה, ואנחנו צריכים ליטול מאנשים. כל המגבלות קיימות כאן, אבל אנחנו לא נמצאים במצב רגיל.</t>
  </si>
  <si>
    <t>רבותי, גם לילדים בהתיישבות היהודית מגיע לנסוע באוטו משוריין. השתתפתי היום בלוויה של התינוק בן חמשת החודשים, על מה אתה מדבר, תגיד לי?</t>
  </si>
  <si>
    <t>יהיה רק מבחן אחד, יהיה מבחן התוצאה. הבהרנו בצורה הברורה ביותר, שאם תהיה אש, צה"ל יחזור וישתלט מייד על המקומות האלה ועל מקומות נוספים. אין כאן מאבק על עיקרון. העיקרון הוכרע, לצערי, על-ידי הממשלה שלנו. הייתי חבר בה, אף שהצבעתי נגד. המאבק הוא להשגת שקט לתושבי חברון, ואם ניתן להשיג שקט זה בלי שנצטרך לשבת שם, כפי שעשינו בגילה, על-ידי שילוב צעד צבאי עם צעד מדיני - כך צריך לנהוג. זו עמדת הרוב בממשלה וזו עמדתי, וכך עשיתי. המטרה איננה אבו-סנינה, המטרה היא חיסול הטרור, המסייעים לו והיוזמים את פעולותיו. אנחנו עושים זאת, עשינו ונעשה. "האם אתה סומך על המשטרה הפלסטינית, על הבטחת אנשי הרשות הפלסטינית?" מהדהדת השאלה מאז אתמול במסדרונות המפלגתיים ובתקשורת. אדוני היושב-ראש, חברי הכנסת, אני סומך על צה"ל ומפקדיו המצוינים, העומדים בחזית הקשה, על משטרת ישראל ומג"ב ומפקדיהם העושים ימים ולילות לאבטחת חיי אזרחי ישראל, על שירותי הביטחון המעולים שלנו. אני סומך עליהם ורק עליהם. אנחנו סומכים רק על עצמנו. גם זאת הבהרתי לידידינו בעולם, והם יודעים זאת. בעקבות ההחלטה לצאת מאבו-סנינה ומחארת-אלשיח', החליטה, לצערי, סיעת האיחוד הלאומי - ישראל ביתנו לפרוש מן הממשלה. חברי השרים זאבי וליברמן - -</t>
  </si>
  <si>
    <t>אדוני יושב-ראש הכנסת, חברי חברי הכנסת, הנה מוטלים מתינו בשורה ארוכה, נשים וילדים, צעירים וזקנים, ואנו עומדים מולם, מול החלל שהותירו בהירצחם, ללא מלים. בליל הסדר האחרון, בעודי יושב עם בני משפחתי לסדר הפסח, הגיעה אלי הידיעה המרה על הטבח הנורא שנערך ביושבי הסדר בנתניה. אין בכהונתו של ראש ממשלה רגע ארור יותר מהרגע הזה, שבו צלצול הטלפון, או הפתק המוכנס לישיבה מביא בשורת איוב. ואז עולים התמונות והקולות, מראה החורבן, זעקות הפצועים, יללת הסירנות, ואחריהן השקט הנורא של ההלוויות, הפנים והסיפורים האנושיים שניבטים אלינו מעל דפי העיתונים. פניה של רחל קורן, שבעלה ושני בניה נקברים ביום אחד, זה לצד זה, ובמרחק נגיעה ממנה, פניה של כרמית רון, שנפרדת לעולם מבעלה, מבתה בת ה-21, מבנה בן ה-17. פניה של עדי שירן, זיכרונה לברכה, שמובאת למנוחת עולם בעוד שני הוריה מחוסרי הכרה ונאבקים על חייהם בבית-החולים. פניה של זהבה וידר, גיבורה אמיתית של עם ישראל, ששכלה בליל הסדר את בעלה, את בתה ואת חתנה, ובעיצומם של ימי השבעה הסכימה לתרום את איברי בעלה להצלת אם משפחה פלסטינית משועפאט, סמל לכך שגם ברגע הנורא מכול איננו מוכנים לאבד את צלם האדם שבנו. קורבנות של דו-קיום, אלה שעולמם חרב עליהם, שישבו לאכול במסעדה ערבית בחיפה, כשדמם מתערב בדם ערבים ישראלים שישבו עמם. משפחות שלמות, יהודיות וערביות, נגדעות בלהט הטירוף הרצחני שאחז בשכנינו הפלסטינים. וכך רוצים הרוצחים ושולחיהם לגדוע את התקווה לשלום, התקווה לעתיד, התקווה לחיים נורמליים תחת השמש. אין זו יד מקרית, חברי הכנסת, אין זו יד גורל אכזר. לכנופיות הרצח יש ראש, יש מטרה, יש יד מכוונת ושולחת. השליחות היא אחת, לסלק אותנו מכאן, לסלק מכל מקום, מהבית באלון-מורה ומהסופרמרקט בירושלים, מבית-הקפה בתל-אביב ומהמסעדה בחיפה, מבית-הכנסת בנצרים, שם שחטו הרוצחים שני מתפללים בני יותר מ-70, אחד מהם היה בן 79, בהולכם עטופים בטלית לתפילת שחרית, ומשולחן הסדר בנתניה. ויש שולח אחד - ראש הרשות הפלסטינית יאסר ערפאת. זה האיש שהתחייב בשורת הסכמים לזנוח את דרך הטרור, להימנע מהרצח ולמנוע אותו בכוחותיו. הוא בגד בכל הבטחותיו.</t>
  </si>
  <si>
    <t>אין זו יד המקרה שאנו חוגגים 53 שנים לכינון הכנסת, נשמתה ולבה של הדמוקרטיה הישראלית, דווקא בט"ו בשבט. חג הנטיעות מסמל יותר מכול את חידוש הקשר שלנו לאדמת הארץ ולזכויות ההיסטוריות המלאות של העם היהודי על ארץ-ישראל. ילדי ישראל, היוצאים מדי שנה לנטיעות באדמות ההר והטרשים החשופים, החופרים גומה להשקיה - ברוך השם, השנה אנחנו לא זקוקים, יש לנו גשמי ברכה - וכנה לתמוך בשתיל הרך מפני פגעי הטבע והסביבה הקשה, מבטאים רצף היסטורי בן אלפי שנים; רצף שהחל בחקלאות ההר והנטיעות בטרסות באדמות הטרשים של ארץ-ישראל, שיזמו ופיתחו יהודים כבר לפני אלפי שנים. אותן מדרגות בהר שאנו רואים היום בארץ יהודה ובשומרון, בחבל בנימין ובהרי חברון, נבנו על-ידי אבותינו. כיושבי ההר, רק היהודים בנו אז טרסות לעיבוד חקלאי, אף אחד לא בנה מאז.</t>
  </si>
  <si>
    <t>כבוד היושב-ראש, כנסת נכבדה, ברשותך, אדוני היושב-ראש, אני רוצה לומר כמה מלים על נושאים קשים אחרים שאנחנו מצויים בהם. ישראל עומדת במערכה קשה מול הטרור הפלסטיני, מול התנכלויות ה"חיזבאללה" בחסות סוריה. אנחנו סובלים אבדות, המאבק על צירי התנועה בעיצומו, ערפאת לא נוקט שום פעולות מניעה. ראשי הרשות הפלסטינית ומנגנוניה מסיתים לפעולה נגד ישראל. זה מצב לא קל. אך ראינו קשים ממנו. אני, כידוע, בחרתי להכריז על הפסקת אש. מובן שהגנה על אזרחי ישראל היא חובתנו, וצריך לעשות הכול כדי להבטיח את חיי אזרחי ישראל. כוחות הביטחון עושים מאמץ גדול, גדול מאוד, לבצע זאת. ואני מברך אותם על כך. אני יודע שהדם רותח, ובצדק. אני רואה את הכאב הנורא, ואני רואה בהשתאות את עמידת הגבורה של אנשי ההתיישבות ביהודה, שומרון וחבל עזה, את השליטה העצמית, את הדבקות באדמת ארץ-ישראל. כולנו חבים למתיישבים העומדים עם צה"ל בקו הקדמי, ומכאן אני שולח ברכה חמה למתיישבים. אדוני היושב-ראש, אני יודע שאני מותקף על שהחלטתי על הפסקת אש, ובכל זאת אני מודיע כאן, שהאחריות המונחת על כתפי חייבה אותי לעשות זאת מתוך ראיית התמונה כולה, ולכן החלטתי - ואף הודעתי - על קבלת תוכנית מיצ'ל. המערכה אינה רק ביטחונית. אנחנו חייבים לעמוד במערכה מדינית מורכבת ומסובכת ולהצליח בה, ודבר זה - - -</t>
  </si>
  <si>
    <t>כבוד נשיא המדינה והגברת קצב, משפחת רבין היקרה, כבוד ראש הממשלה לשעבר והגברת ברק, כבוד הרבנים הראשיים, כבוד נשיא בית-המשפט העליון, כבוד השופטים, אדוני היושב-ראש, שרי הממשלה, ראש העיר ירושלים, חברי הכנסת, מוקירי זכרו של יצחק רבין, מכובדי, שוב חלפה שנה, וככל שחולף הזמן, ובקצב האירועים הפוקדים אותנו, יותר ויותר גופים, לעתים אישים פוליטיים, מאמצים את יצחק רבין, זיכרונו לברכה, אל לבם ומנסים להפוך תורתם לתורתו, ולאט לאט, כך נראה לי, אין זה עוד יצחק רבין שיצא לי להכירו ולשרת תחת פיקודו שנים רבות, להאמין בו ולהעריכו כל כך. לפתע זה רבין אחר, שלא היה קיים כלל. יומיים לפני פטירתה של לאה רבין, זיכרונה לברכה, הייתי בניו-יורק, התקשרתי אליה ארצה לבית-החולים, דיברתי עם דליה בתה, שאלתי לשלומה של לאה, ידעתי מה מצבה וחשתי רצון להיפרד ממנה. לאה, בשארית כוחותיה, נטלה את הטלפון ואמרה לי: אריק, נכון שיצחק לא היה מוותר לעולם על ירושלים? בהכירי את יצחק רבין שנים רבות, עניתי ללאה: אני בטוח שעל ירושלים לא היה מוותר לעולם. זו היתה שיחתנו האחרונה. כעבור יומיים נפטרה. הרגשתי בדבריה מעין צוואה, וכדי שלא אתפס גם אני לטעות, עיינתי בנאומיו ומצאתי, שלאה, זיכרונה לברכה, לא לשווא נאבקה. יצחק רבין, שנולד בירושלים בשנת 1922, התחנך בבית-הספר "כדורי" שבגליל התחתון, ויחד עם רבים מחבריו התגייס לפלמ"ח ונמנה עם מפקדיו הבכירים. שימש מפקד חטיבת הראל, שנאבקה יחד עם החטיבה הירושלמית ועם חטיבות נוספות על הגנת ירושלים ושמירת ציר פתוח אליה בקרבות רוויי דם, שבהם שובצו ניצחונות גדולים עם מפלות קשות. נפלה בחלקי הזכות להשתתף כמ"מ באחד הקרבות המרים האלה. עם סיום מלחמת ששת הימים הוענק ליצחק רבין, רמטכ"ל מלחמת ששת הימים, תואר דוקטור כבוד של האוניברסיטה העברית בירושלים, וכך, בעומדו נרגש על פסגת הר-הצופים, פתח ואמר: "ביראת כבוד עומד אני לפניכם, מורי הדור, כאן, במקום הקדום ומלא ההוד הנשקף אל בירת הנצח שלנו וצופה אל פני במותיהן של קדמוניות עמנו - - -". ועוד אמר שם: "העם כולו עמד נפעם ורבים אף בכו לשמע הבשורה על כיבוש העיר העתיקה - - - תחושת הישועה והנגיעה שנגעו הלוחמים הישר לתוך לב לבה של ההיסטוריה היהודית - - - עוררו מעיינות של רגש והתעלות רוחנית. הצנחנים שכבשו את הכותל - עמדו נשענים עליו ובכו". 25 שנים מאוחר יותר, בסיום הקונגרס היהודי בירושלים, הוסיף יצחק רבין: "הכותל המערבי הוא לי מוקד געגועיו של העם היהודי, ואבני הכותל השותקות, שהיו המלט והדבק של עם ישראל לדורותיו, דיברו אלי באותם רגעים יפים ועצובים יותר מכל חלום ושיר". וביום 27 באוקטובר 1994, בעת ביקור הנשיא קלינטון בכנסת, אמר: "אדוני הנשיא, ברוך הבא בביתנו בירושלים, מוקד געגועינו ומחוז חלומותינו במשך אלפי שנים". והוסיף: "הרוב המכריע של העם בישראל רואה את ירושלים כבירת ישראל בריבונות ישראל. ירושלים אינה עניין למשא-ומתן. אין היא עניין למיקוח. נאמנים למורשתנו ולערכינו, נאפשר תמיד חופש גישה ופולחן דתי לבני כל הדתות, אך ירושלים", הוסיף יצחק רבין, "היתה ותהיה לנצח בירתה של מדינת ישראל בריבונות ישראל, לבו הפועם של העם היהודי". "אין שתי ירושלים", אמר יצחק רבין ביום ירושלים ב-29 במאי 1995; "יצאנו למלחמה כדי לחיות ולהנחיל חיים לדורות הבאים - - - רק כאשר הצטרפה ירדן למלחמה ניתן האות. רק אז ניתנה הפקודה לאלוף הפיקוד, עוזי נרקיס, ולמפקדי החטיבות, מוטה גור, אורי בן-ארי ואליעזר אמיתי, והם וחייליהם שחררו ואיחדו את ירושלים". בנאומו זה דיבר יצחק רבין על עמידת הגבורה של ירושלים במלחמת העצמאות, על קרבות הגבורה לפריצת המצור מעליה, על הנופלים ובני משפחותיהם, ואמר יצחק רבין: "לא הצלחנו לשחרר את העיר העתיקה, ובמשך שנים חיינו בתחושת כאב, כי העיר חצויה, כי שריד המקדש נשבה בידי זרים. 19 שנים היו הדרכים שלנו אל הכותל שוממות, 'כיכר השוק ריקה, ואין פוקד את הר-הבית בעיר העתיקה', כמאמר המשוררת נעמי שמר". "ירושלים אינה נושא למיקוח", אמר ראש הממשלה יצחק רבין בהודעתו בכנסת ביום 15 במאי 1995, אדוני היושב-ראש, כנסת נכבדה, כמעט שנתיים אחרי חתימת הסכם אוסלו. והוא הודיע את הדברים הבאים: "בנאום הצגת הממשלה הנוכחית בבית הזה, ביום 13 ביולי 1992, אמרתי, בין השאר: 'ממשלה זו, כמו כל קודמותיה, מאמינה כי אין חילוקי דעות בבית הזה בדבר נצחיותה של ירושלים כבירת ישראל. ירושלים השלמה והמאוחדת היתה ותהיה לעולמי עד בירתו של עם ישראל בריבונות ישראל, מוקד לגעגועיו וחלומותיו של כל יהודי'". והמשיך יצחק רבין: "'הממשלה נחושה בדעתה כי ירושלים אינה נושא למיקוח. גם השנים הבאות יעמדו בסימן הרחבת הבנייה בירושלים רבתי'". "הממשלה עומדת גם היום", אמר יצחק רבין, "מאחורי הדברים, ואין בכוונתה לסגת מהם בכל דרך או בכל צורה שהיא". ב-5 באוקטובר 1995, חודש ימים לפני הירצחו, מביא ראש הממשלה רבין לאישור בכנסת את הסכם הביניים עם הפלסטינים ואומר: "ואלה הם עיקרי השינויים - לא כולם - כפי שאנו רואים אותם ורוצים אותם בפתרון הקבע". אקח את אחד מהדברים שהוא דיבר עליהם שם: "בראש ובראשונה ירושלים המאוחדת, שתכלול גם את מעלה-אדומים וגם את גבעת-זאב, כבירת ישראל, בריבונות ישראל, תוך שמירת זכויותיהם של בני הדתות האחרות, הנצרות והאסלאם, לחופש גישה ופולחן במקומות הקדושים להם, על-פי נוהגי דתם". בפתיחת חגיגות 3,000 שנה לירושלים בוושינגטון אמר יצחק רבין, ב-25 באוקטובר 1995, ממש ימים אחדים לפני הירצחו: "ירושלים שלי היא עיר השלום, שממנה תצא הבשורה הגדולה לכל הדתות, לכל העמים: כי מציון תצא תורה ודבר ה' מירושלים, וגם - יהי שלום בחילך, שלווה בארמנותייך". "אנחנו חלוקים בדעותינו מימין ומשמאל. יש לנו ויכוחים על דרך ועל מטרה. בישראל אין לנו ויכוח בנושא אחד: שלמותה של ירושלים והמשך כינונה וביסוסה כבירתה של מדינת ישראל. אין שתי ירושלים. יש רק ירושלים אחת. מבחינתנו, ירושלים אינה נושא לפשרה, ואין שלום בלי ירושלים" - הכול דבריו של יצחק רבין, זיכרונו לברכה. "ירושלים, שנחרבה שמונה פעמים, שבמשך שנים לא היתה לנו גישה אל שריד מקדשנו, היתה שלנו, תהיה שלנו, היא שלנו, וכך תהיה לעולמי עד." מילאתי את צוואתך, לאה. אגשים את שבועתך זו, יצחק.</t>
  </si>
  <si>
    <t>כבוד נשיא המדינה והגברת קצב, אדוני יושב-ראש הכנסת, משפחת בגין, ראש הממשלה לשעבר בנימין נתניהו, לוחמי האצ"ל, ותיקי תנועת ז'בוטינסקי, חבריו של מנחם בגין, והקרוב ביותר אליו, יחיאל קדישאי, חברי הכנסת היום ובעבר, אנו מציינים היום עשר שנים לפטירתו של ראש הממשלה מנחם בגין, זיכרונו לברכה. דמותו של מנחם בגין צרובה בזיכרונו של העם הזה. דור התקומה התברך במנהיגים דגולים, אנשי חזון ומעשה, שמעטים כמותם בתולדות העמים. דומה שבין ענקי הדור הזה מיתמרת גם דמותו של ראש הממשלה השישי של ישראל: לוחם למען עמו משחר נעוריו. מפקד המחתרת הלוחמת לשחרור המולדת, פטריוט. פרלמנטר גדול ומדינאי, שהממד המוסרי, כמו גם ההיסטורי, בלטו במחשבתו המדינית. ראש הממשלה שפרץ את הדרך לשלום ובה בעת הסיר סכנות ביטחוניות אדירות מעל דרכו של עם ישראל בארצו. בפרק זמן של שש שנים תחת הנהגתו עברה המדינה מהפכה מדינית וחברתית: ממפעל שיקום השכונות לליברליזציה בכלכלה; מהסכם השלום עם מצרים ועד המאבק הנחרץ בטרור האש"פי, ששיאו בגירוש ערפאת ומחבליו מביירות; מהמבצע הנועז להשמדת הכור האטומי בבגדד ועד למפעל ההתיישבות היהודית בגליל, בשומרון, ביהודה, בחבל עזה ובחבלי ארץ אחרים. מי שעמד על עקרונותיו במשך שנות דור עד שזכה לקבל את אמונו של העם, חולל במהלך שנות שלטונו גדולות ונצורות. זכיתי לכהן בשתי הממשלות בראשותו של מנחם בגין. עד היום חרותים בזיכרוני פרקים מדבריו בישיבות הממשלה ובכנסת, דברים חדורי גאווה לאומית על זכותנו על ארץ-ישראל, על זכותנו להגנה עצמית ועל אמונתנו בנצחיותו של העם היהודי. גדולתו של מנחם בגין היתה אהבת ישראל גדולה - אהבת אמת לעם היהודי שלמאבקו התגייס מנעוריו. אהבה זו עמדה לו גם ברגעים קשים - בימים שבהם נרדף עם חבריו, בימים שבהם הותקף בשלטון ובאופוזיציה בסגנון משתלח ורווי שטנה. ואהבה זו עמדה לו גם בימים של כבוד ותהילה. בטקס הענקת פרס נובל לשלום, כשאחד מגדולי הישגיו זכה להכרה בין-לאומית, אמר מנחם בגין: "אני מודה לכם על הכבוד והיקר שחלקתם לי. עם זאת, אין הוא מגיע לי. הוא מגיע לבני עמי, העם העתיק והאומה המתחדשת שחזרה אל ארץ אבותיה מתוך אהבה ונאמנות, לאחר אלף ותשע-מאות שנה של ייאוש, השפלה וחורבן פיזי מוחלט. הכרה רבת יוקרה זו מגיעה לבני עמי משום שסבלו כה רבות, משום שאיבדו כה הרבה, משום שהם אוהבי שלום ורוצים בו בכל לבם, לעצמם ולמען שכניהם. בשמם אני מקבל בענווה את הפרס, ובשמם אני מודה לכם מעומק לבי". אני רואה את רעיון אחדות הגורל היהודי כצוואתו העיקרית של מנחם בגין. גם אחרי הטרגדיה הגדולה של "אלטלנה" ציווה בגין את אנשיו והתווה את הגבול: לא תהיה מלחמת אחים. וכך אמר כמפקד הארגון הצבאי הלאומי, לאחר אותה פרשה - מהאיומות בתולדות עמנו - בשידור לאנשיו, לאומה, באותו יום קשה, ב-22 ביוני 1948: "אנו נוסיף לאהוב את עם ישראל ואנו נוסיף להילחם למען ישראל" - - - "כי המלחמה היא למען הכול. כי העם בסכנת קיום" - - - "עזרו אתם גם לי לשכנע את אנשי, עזרו גם לי לשכנע כי אסור שאח ירים יד אל אח. שאסור כי נשק עברי יפעל נגד לוחמים עבריים" - - - "יעמוד כל אחד לימין חיילינו - כל חיילינו - עד אשר שוב יתלכדו ויהיו לעם אחד, למחנה לוחם אחד". לאחר שנים רבות, עת כבר כיהן כראש ממשלת ישראל, אמר, כי תקוותו היא שאחרי מותו ייזכר, מעל לכול, כמי שמנע מלחמת אחים, והוסיף: "זה חשוב בעיני יותר מהפיקוד על המחתרת, מראשות הממשלה, מחוזה השלום ומחוק רמת-הגולן". אנו נוסיף לזכור ולאהוב את מנחם בגין הפטריוט, המנהיג, המדינאי, הפרלמנטר, איש ההדר, איש המוסר, איש הכבוד, הלוחם הנאמן. מדבריו, מסיפור חייו, עולה אמת גדולה - אמת חיינו, תמצית מאבקנו לשלום ולביטחון בארץ הזאת. נזכור את אשר לימדנו וננחיל את האמת הזאת לדורות הבאים. יהי זכרו ברוך.</t>
  </si>
  <si>
    <t>אדוני היושב-ראש, כנסת נכבדה, שמעתי אתמול את דברי היוהרה וההתנשאות של ראש הממשלה, וכאב לי. הצטערתי על כך, שמי שרצה להיות ראש הממשלה של כו-לם הפך תוך שנה אחת בלבד לראש ממשלה כמעט של אף אחד, אולי של עצמו. אדוני ראש הממשלה, אומנם נעדר, הישרת מבט אל עינינו ואמרת: אני יוצא בשמך, בשמך, בשם הילדים, למען הילדים. אדוני ראש הממשלה, אתה יוצא בשם עצמך. אמרת, שאם אתה יוצא, זה כדי שנוכל להביט בעיני ילדינו שלנו. אדוני ראש הממשלה, כולנו דואגים לילדינו. לצערי, אתה בחפזונך, בחובבנות שבה אתה מטפל בנושאים השונים ובהעדר ניסיון מספיק, אתה מסכן את ילדינו. ישראל רוצה שלום, וכולנו בישראל מחויבים לשלום ורוצים להגיע להסכם שלום, אך זה חייב להיות שלום שייתן ביטחון לדורות, ולא רק למשאל העם או לבחירות; שלום אחר, שלום טוב יותר, בטוח יותר. לצערי, אתה מוביל היום תהליך מסוכן ובלתי הפיך של מסירת כמעט כל נכסיה של ישראל באפס מחיר וללא סיום הסכסוך עם העולם הערבי, ואנחנו יכולים להגיע אליו אבל לא בדרכך ולא לשיטתך, ולכן כנראה גם לא על-ידך. ישראל זקוקה לשלום אמיתי. ישראל זקוקה לגישור בעם, לראייה ארוכה של השלום, של חיים כעם בשלום. ראש הממשלה, השלום שלך הוא שלום של רגע, שלום מוטעה, שלום גרוע. צריך שלום נכון. אתה העמקת את הפירוד. ראש ממשלה שלא יכול להביא לשלום בתוך עמו שלו, אפילו לא בתוך ממשלתו – לא יכול להביא שלום עם הערבים. השלום, אדוני ראש הממשלה, מתחיל בבית. לפני שנה, כשהרכיב מר ברק את ממשלתו, שאלתי אותו: מה הם הקווים האדומים שלך? והוא ענה לי: אתה הרי מכיר אותי כל כך הרבה שנים, אתה לא סומך עלי? עניתי לו ואמרתי: הבעיה שלפנינו היא כל כך מורכבת, שאני אינני סומך אפילו על עצמי. זו אינה יכולה להיות החלטה של אדם אחד בלבד. רצית להיות של כולם אבל אתה לבד. אתה חושב לבד, חושב שיודע הכול לבד, ולכן אתה גם נוסע לוושינגטון לבד. לכן אני גם דוחה את האמירות שלך, ואני מצטט מדבריו של ראש הממשלה אתמול: אף אחד לא ילמד אותי מה הוא ביטחון. אדוני ראש הממשלה, לאיש אין מונופול על הביטחון, לא לי וגם לא לך. מעט צניעות. כל אחד מאתנו יכול ללמוד עוד ועוד מה הוא ביטחון. אין לך בלעדיות על ביטחון והבנתו, לאף אחד אין וגם לא לך. אני מצטט את ראש הממשלה: אני מכיר כל כביש, ואף אחד מהמתלהמים לא ילמד אותי. אדוני ראש הממשלה, מעט ענווה לא תזיק לך, ומאתנו היא עשויה למנוע מצבים קשים בעתיד. גם כאן אינך ידען בלעדי. כל אחד מאתנו יכול ללמוד עוד, גם אתה, אפילו אתה. השתתפתי כמעט בכל מערכות ישראל, אני מכיר את הסוגיות הביטחוניות – זה ציטוט מדברי ראש הממשלה. אדוני ראש הממשלה, אנא במחילה, מעט כבוד. יש עוד אנשים שהשתתפו בכל מערכות ישראל, גם הם מכירים את סוגיות הביטחון, והאמן לי, לא פחות טוב ממך, וכולנו, בכלל זה אתה, חייבים תמיד להעמיק בסוגיות האלה. אדוני ראש הממשלה, אפשר היה אולי לסלוח על האמירות האלה, אך איך תישיר מבט אל בוחריך, שהפרת כמעט את כל הבטחותיך להם? הבטחת ולא קיימת. הבטחת חינוך מגיל שלוש והפרת את הבטחתך; הבטחת תעסוקה ונכשלת בהבטחתך; הבטחת בריאות ציבורית ואתה הורס אותה במו ידיך; הבטחת אחדות ירושלים וכבר ויתרת בירושלים עוד בטרם התחיל המשא-ומתן. הפלסטינים לא יודעים שהנושאים ונותנים מטעמך לא קיבלו אישור ממך. נשבעת. הם מתייחסים לממשלה כאילו היתה זו ממשלה רצינית. הם לא מעלים בדעתם שמגיע אליהם שר ומתדיין עמם, שזו איזה מין המצאה פרטית משלו. גם אני לא מאמין, אבל הפלסטינים בוודאי לא מאמינים. נשבעת לשמור על בקעת-הירדן וים-המלח, וכבר ויתרת עליהם באפס מחיר. כבר הסכמת למימוש מסווה כשיטתך של זכות השיבה הפלסטינית הן לישראל והן לבקעת-הירדן. אמרת: לא יהיה צבא זר מערבית לירדן, כבר יש שם צבא זר, 50,000 אנשי צבא פלסטיני ואלפי אנשי "תנזים" מזוינים. אתה, ראש הממשלה, אחראי לכך שנשקם לא פורק והכוחות לא צומצמו כפי שחתם והתחייב ערפאת ב"וואי". אדוני היושב-ראש, כנסת נכבדה, על חמש הנקודות הבאות יש לעמוד: 1. ירושלים מאוחדת ובלתי מחולקת, בירת הנצח של ישראל. הסכם שלום חייב לכלול הכרה והסכמה ברורה של הצדדים למשא-ומתן בזמן חתימת ההסכם ולא אחריו. אין להשאיר את נושא ירושלים פתוח לשלב מאוחר יותר, כפצצת זמן לפתחנו. 2. בקעת-הירדן במובנה הרחב תהווה את אזור הביטחון המזרחי של ישראל, אזור שיכלול שליטה ונוכחות במורדות המזרחיים של רכסי הרי יהודה ושומרון, מערבה לציר אלון, החולשים על הבקעה, ורצף של שליטה ונוכחות ישראלית בכל הבקעה עד הירדן. 3. היישובים היהודיים ביש"ע, שנבנו מראש באזורי הביטחון – יישארו בשליטת ישראל. 4. התנגדות נחרצת לזכות השיבה לפלסטינים. פתרון בעיית הפליטים על-ידי יישובם ושיקומם במקומות שבהם הם יושבים עכשיו.</t>
  </si>
  <si>
    <t>כבוד היושב-ראש, כנסת נכבדה, יום קשה היום לישראל. מעון, יישוב יהודי במדבר יהודה, מפונה בהוראת ממשלה יהודית בירושלים ונהרס על-ידה. סוף-סוף הצלחה ראשונה לראש הממשלה. אחרי שנכשל בטיפול בנכים, אחרי שנכשל בעניין האבטלה, בעניין הבטחות השווא לסטודנטים, אחרי שנכשל בהולכת שולל בעניין החינוך ובעניין שכונות המצוקה וערי הפיתוח והרשויות המקומיות היהודיות, הדרוזיות והערביות – סוף-סוף ראש הממשלה הצליח, הצליח להחריב יישוב יהודי בארץ-ישראל.</t>
  </si>
  <si>
    <t>ברק כבר מבין שהוא מוותר יותר ממה שהבוחר הישראלי יהיה מוכן לקבל. מעניין, בריאיון שנתן לפני שלושה-ארבעה ימים אחד מראשי הרשות הפלסטינית, נביל שעת', לעיתון "לה-מונד" בפריס, הוא אומר, בין היתר: ההישג הפלסטיני הוא בכך שנשברו שלושת הנושאים העיקריים שעליהם ישראל לא היתה מוכנה לדון עד שנבחר ראש הממשלה ברק, ואלה הם: ירושלים, שעליה ויתר ראש הממשלה והוא מוכן לחלקה; הגבולות והשטחים; חזרת פליטים פלסטינים. וממשיך נביל שעת', המוכר לרבים כאדם סימפתי, הפורט יפה על הפסנתר ונעים הליכות, אבל לאומי; אצלם לא קיים הנושא הזה של איבוד הלאומיות. הם יודעים לעמוד על שלהם. הם יודעים לעמוד. והוא אומר: משנפרצה הפרצה, תתחיל הרחבת הפרצה. זה עשה ראש הממשלה ברק, והפלסטינים – אם תישאר הממשלה הזאת על כנה ומדיניותה תישאר כפי שהיא, ימשיכו ויפרצו. ולסיום, אומרים שהגענו לרגע האמת. אם כך, חייבים לומר את הדברים בצורה ברורה. אזרחי ישראל כולם שואפים לשלום ומחויבים לשלום; לשלום אמת שייתן ביטחון לדורות. סיומו המלא של הסכסוך הערבי-הישראלי מחייב הסכמה ברורה על סיום מצב המלחמה עם כל המדינות במרחב, לרבות עירק, אירן וסעודיה ומדינות פריפריה אחרות. סיומו המלא של הסכסוך צריך שיכלול הכרה ברורה וחד-משמעית של הערבים וממשלותיהם בזכויותיו ההיסטוריות והלגיטימיות של העם היהודי במדינה יהודית בארצו האחת ישראל. ללא עקרונות אלה וללא חינוך אמיתי לשלום בקרב עמי ערב, אנו עלולים לקבל הסכם שתהיה בו אולי הכרה פורמלית בקיומה של מדינת ישראל, אך ללא מחויבות ברורה וארוכת טווח מצד הערבים לתהליך של השלמה עם ישראל ופיוס אמיתי, שהם אבן היסוד לשלום בר-קיימא. צריך להגיע להסכם שלום סופי ומחייב שיביא לסוף הסכסוך. אם מכורח הנסיבות – ואני לא ממליץ על הסדר כזה, אבל אם מכורח הנסיבות, כל שניתן יהיה להשיג הוא הסכם ביניים ארוך טווח עם הפלסטינים, יש להשאיר את מירב הנכסים האסטרטגיים בידינו. לא יעלה על הדעת למסור את כל הנכסים ולא לפתור את הסכסוך.</t>
  </si>
  <si>
    <t>– – שמירה על אזורי ביטחון ועל מקורות המים. ברק, אשר לא רצה בהקמת ממשלה כזאת, ניסה להשתמש בליכוד לצורך מניפולציה על שותפיו לקואליציה, בדיוק כפי שהוא מנסה לעשות עכשיו. הליכוד לעולם לא יוכל להצטרף לממשלה שמחלקת את ירושלים. זאת לא אחדות, זאת לא הסכמה. ממשלה קמה על מנת להשיג יעדים המוסכמים על השותפים בה, ולא על מנת לחמם כיסאות. היעדים שעל בסיסם הליכוד יהיה בממשלה כלשהי הם: שלום עם ירושלים מאוחדת ובלתי מחולקת בריבונותנו הבלעדית; שלילת זכות השיבה; שמירה על בקעת-הירדן, אזורי ביטחון והיישובים היהודיים – כל אלה בידינו – שליטה על מקורות המים שלנו, וכמובן, טיפול יסודי ועמוק בבעיות החינוך, החברה והכלכלה. ברק בעצם אמר "לא" לכל הנקודות האלו. לכן, לאחר כל הטעויות והמחדלים שעשה ראש הממשלה בקמפ-דייוויד, לאחר שהפר את כל הבטחותיו לבוחר, לא נותר אלא לחזור אל העם. ברק יציג הפעם את עמדותיו האמיתיות בעניין ירושלים, הפליטים, בקעת-הירדן ושאר הוויתורים שעשה, ואנו נציג את עמדותינו – והציבור יחליט. אני רוצה לומר, אדוני ראש הממשלה – – –</t>
  </si>
  <si>
    <t>אדוני היושב-ראש, כנסת נכבדה, טוב עשה ראש הממשלה שקיבל את תביעת המחנה הלאומי, אלה שבקואליציה ואלה שבאופוזיציה, ושל מועצת יש"ע, ובחן שוב את חיוניותם של המאחזים שאותם הורה לפנות יום-יומיים מוקדם יותר. כתוצאה מבדיקה זו החליט ראש הממשלה להשאיר כמה מן החשובים שבהם, כמו הר-חרשה, כמו זה הנישא מעל לעלי ואחרים. לו היתה זו ממשלה שקולה יותר, מראש לא היתה מסתבכת. טוב עשה ראש הממשלה שחזר בו. אחר כך, כתוצאה מלחץ ושכנוע חזר בו, לכן לא מגיע אמון לממשלה הזאת. טוב שנמנע עימות – בימים שצריך אחדות בעם, כדי לעמוד מול סכנות וכדי לקדם נושאי פנים, עימות כזה יכול היה רק להרבות פירוד ולהחליש את ישראל. על כך אני שמח. נכון, יש בממשלה אנשים שמשתוקקים לעימות, ולא יחסכו מפיהם חרפות וגידופים כדי לנסות ולגרור את המחנה הלאומי להתכתשות, אבל הם לא יצליחו. האחריות שלנו גדולה יותר משל אלה המקשטים עצמם בתארים של הישראלי היפה, ומסיתים. אלה הפועלים ללא ליאות להחלשת כוח עמידתה של ישראל, לא תצליחו. אנחנו אחראיים מכם. אבל עצם ההחלטה לפנות מאחזים, לקול תשואות הפלסטינים, כשיעור במשמעת בכיתה ג', בנוסח: תצאו, תעמדו בפינה, תגישו ניירות מסודרים ואז תחזרו, בלי לבחון פעם אחת ברצינות מה מטרת המאחזים האלה, למה נועדו וכיצד יתרמו לפחות חיכוך בעתיד וליצירת אווירה נוחה יותר בהמשך התהליך – על כך מגיע אי-אמון, ולא פחות מכך.</t>
  </si>
  <si>
    <t>למה החליטה הממשלה בזמנה – הממשלה שלנו – להקים מאחזים על ראשי הגבעות? האם זה היה מקרי, קפריזה של מישהו? – –</t>
  </si>
  <si>
    <t>– – רצון להתחכם? לא ולא. המאחזים בראש הגבעות נועדו לאפשר ליישובים היהודיים שהוקמו על-ידי ממשלות המערך והליכוד, מאז מלחמת ששת הימים, באזורים שנועדו להיות אזורי ביטחון בכל הסדר בשליטתנו, לחיות בביטחון, גם כשהתהליך המדיני יתקדם. וכי מעלה מישהו מכם את האפשרות שיישוב יהודי יחיה בתחתית הגבעה כשמעליו ישבו פלסטינים מזוינים בנשק בלתי חוקי, שעל מסירתו לפי הסכם-וואי כבר ויתרה הממשלה? הרי הדבר יגרום לחיכוך יומיומי. האם חשבתם לרגע, שבימים של מתיחות – וייתכן שיהיו כאלה – מהיישובים ביש"ע, שהם רצועת הביטחון החיונית של ישראל, עלולה להימנע נסיעה בכבישים הרגילים? גם היום הנסיעה בחברון, ברמאללה ובשכם איננה אפשרית, אף שלפי ההסכם הדבר אפשרי, ואנחנו יודעים בדיוק מה יקרה לאזרח ישראלי שינוע בצירים האלה. ולכן, הכרחי לחבר את היישובים האלה בדרכים לעת חירום אל צירים עורפיים שיהיו תמיד בשליטתנו, כמו חיבור אלון-מורה, איתמר, יישובי גוש שילה, לציר-אלון, הנמצא ממזרח להם, ציר שיהיה תמיד בשליטתנו. ואם לא נשב על צירים אלה בכמה נקודות שולטות, מי יגן עליהם? ערפאת, חוואתמה, אנשיו של ג'ורג' חבש, או אולי אנשי "הג'יהאד האסלאמי", שיצאו לפני כמה ימים להירשם לאוניברסיטה, ולפתע נעלמו? אולי הם יאבטחו את הצירים, אולי הם ישמרו על היישובים. על זה כמובן לא חשבתם. אף שהשלום חשוב לכולנו – כולנו רוצים שלום, ההבדל בין המחנה הלאומי לשמאל הוא בכך שהשמאל רוצה שלום בכל מחיר והמחנה הלאומי אינו מוכן לשלם בעד שלום במחיר סיכון ביטחונה של ישראל. המחנה הלאומי רוצה שלום לדורות לישראל. לישראל חשוב, לשמאל חשוב תאריך היעד, בבחינת: אמרנו – תאריך שממנו לא נזוז, ולעזאזל העובדות בשטח. אמרנו, קבענו, החלטנו – אתם מדקלמים. השאלה לא אם אמרתם, השאלה מה אמרתם. ניסיתם להציג אותנו, או חלק מאתנו, כמפירי חוק. נכשלתם. אנחנו בעד שמירת החוק, עד תום, ולגבי כולם. אתם – ואני פונה לממשלה: אתם אלה שמופקדים על החוק כיום, ואני מקווה לזמן קצר. אתם אלה שאינם עומדים על כך שהחוק ייושם לגבי כולם. ייתכן שהממשלה רוצה לעשות מחווה לערפאת, לשיטתה, ולעשות ויתור נוסף, אבל היכן החוכמה המדינית? הרי עדיין לא קיבלתם מאומה. הרי זאת ממשלה שנותנת. לפני ישראל מאבק קשה על הסדרי הקבע. מדוע לא שמרתם על הקלף הזה, לתפיסתכם – אני מתנגד לפינוי, אבל לתפיסתכם – לשלב הבא? על כל זה מגיע לכם אי-אמון, אבל לא רק על זה. את הסטודנטים הולכתם שולל, את בעיית ילדי הגן מגיל שלוש – –</t>
  </si>
  <si>
    <t>– – הגנבות מיישובי הספר נמשכות – רבבות מכוניות, טרקטורים, בעלי חיים נשדדים, בתי-מרקחת שלמים מועברים אל תחומי הרשות הפלסטינית, ואתם – הממשלה הזאת – אתם שותקים וממשיכים להעביר כספים לרשות הפלסטינית, והמתיישבים חוששים להגן על עצמם, וזה בעיניכם שמירת החוק. הקרע בין דתיים לחילונים, וביניהם לבין חרדים, גובר, והשנאה הפנימית, פרי היות הממשלה הזאת ממשלה של כולם, מפעפעת. ואתם מרוצים מעצמכם. ובעניין תוכן החינוך – נמשך הכרסום בהרגשת הזכות היהודית המלאה על ארץ-ישראל, ועולים ספקות. על כל אלה אתם ראויים לאי-אמון. ובעניין המדיני – בכך שאינכם אומרים בבירור מה ישראל רוצה, מה הם הקווים האדומים שלה, בכך שאתם מגמגמים ואינכם אומרים: עד כאן, זה הקו האדום שלנו ואליו נהיה מוכנים להגיע, ורק בתנאים כאלה ואחרים; בכך אתם מחלישים את ידידי ישראל בקונגרס ואת הארגונים היהודיים. הם במבוכה, הם מבולבלים, אינם יודעים מה ישראל רוצה. גם על כך אתם לא ראויים לאמון. אם לא נבהיר מהו הקו האחרון שלנו, שממנו לא נזוז, ושום לחץ ושום סנקציה לא יזיזונו מעמדתנו, יימשך הלחץ וישראל תאבד את נכסיה כולם. על עניין ביטחונה של ישראל אפשר להשיג תמיכה בארצות-הברית, ואז שום אדמיניסטרציה לא תוכל לכפות עלינו פתרונות מסוכנים. על זה אפשר להשיג אחדות בעם. אם נדבר מכאן בלשון אחת נוכל להצליח, אחרת הממשלה תמשיך לדלג מתאריך לתאריך, כפי שהיא אוהבת, עד שלא יישאר בידינו מאומה. אני פונה לראש הממשלה: עשה מאמץ להשגת הסכמה בינינו על הקווים האדומים. עוד לפני שנתיים אמרו לי בארצות-הברית, כשביקרתי אצל היועץ לביטחון לאומי – ואלה לא אנשים שרואים את הפתרון כפי שאנחנו רואים – מה נאמר לי שם? – ישראל לא תצליח במשא-ומתן כי אין לכם קו אדום, יש לכם רק קו ורוד. אם היינו עומדים על קווים כאלה, ישראל היתה בהחלט יכולה להצליח, ולא רק בנושאים מדיניים, אלא לא פחות מכך בנושאים חברתיים. בואו נפנה פנימה אל בעיותינו האמיתיות, אז נביא ללכידות בחברה הישראלית ולמילוי שאיפותנו הלאומיות. אני יודע, תגידו מייד: אבל גם אתם לא עשיתם. אני רוצה לתת לכם תשובה: הרי אתם כל יום חוזרים כמקהלה מדברת על כך שאתם טובים יותר. אם אתם טובים יותר – – –</t>
  </si>
  <si>
    <t>– – "לא יעלה על הדעת שגם בשלום נרד מרמת-הגולן. מי שיעלה על הדעת לרדת מרמת-הגולן, יפקיר את ביטחון ישראל".</t>
  </si>
  <si>
    <t>ואני אומר לכם – לצחוק, לבכות? אמרו אתם. כבוד היושב-ראש, ברצוני לפנות לראש הממשלה בפנייה אישית. אדוני ראש הממשלה, אני פונה אליך כבן ההתיישבות, בן מושב ששורשיו בקרקע, אליך, יוצא ההתיישבות הקיבוצית – עצור. אל תפקיר. הנפת גרזן על ההתיישבות החלוצית בגולן – ובכך כאילו באת לעקור את השורשים שלך, שלי, של כולנו, שחונכנו וחינכנו שיש מקום למדינה יהודית ציונית בטוחה בארץ-ישראל רק אם נעמיק שורשים בקרקע שלה, גם אם היא בזלת.</t>
  </si>
  <si>
    <t>אדוני היושב-ראש, פניתי כאן בקריאה לכולם להפסיק כל דבר הסתה. זאת היתה פנייתי, אולי חבר הכנסת שנכנס עכשיו איחר, אבל פניתי לכולם. אני אומר זאת גם לממשלה שעושה זאת. אני רוצה להסביר מדוע לפי דעתי הממשלה עושה זאת. אני מבין, רוצים לשבור את רצון ההתנגדות של חלקים בעם על-ידי הטחת אשמת רצח רבין במחנה הלאומי, שלא היה לו כל קשר לדבר. אני לא אתפלא אם ההסכמים ייעשו בסמוך לתאריך רצח רבין, כדי להחליש ביקורת והתנגדות. ואני שוב מבקש, השר מלכיאור, אם תוכל להעביר את פנייתי לראש הממשלה. אדוני ראש הממשלה, במקום להביא לאחווה בין אזרחי ישראל, אתה מביא ריב ומדון; במקום הסכמה לאומית רחבה ככל שניתן במצבים של הכרעות קשות, אתה מביא פירוד מסוכן בעם. אדוני היושב-ראש, כנסת נכבדה, ראש הממשלה נמצא במירוץ של נסיגות. הוא מקווה לסגת מרמת-הגולן, אף שאינו נתון לשום לחץ. חיילינו ביישובי הצפון אינם עוד בני-ערובה בלבנון. זו היתה הסיבה לכך שתבעתי במשך כמה שנים לצאת מלבנון, ללא קשר למשא-ומתן עם סוריה. תבעתי זאת כדי שנוכל להגיע להסכם נוח יותר לישראל, וההזדמנות עכשיו בידינו, ממש נפלה בידינו. ובעניין המשא-ומתן עם הפלסטינים: ראש הממשלה, אתה תוחם את ירושלים ומכניסה למצור מחודש. ראש הממשלה אוהב להידמות לבן-גוריון. הוא לא יצליח אף פעם להידמות לבן-גוריון, אבל הוא אוהב להידמות לו, הוא אוהב לשחק בעניין הזה. אז אולי כדאי לשמוע מה אמר בן-גוריון. דוד בן-גוריון היה האיש שנתן בשעתו לטדי קולק, למשה דיין ולפנחס ספיר את ברכת הדרך מייד לאחר מלחמת ששת הימים. "בכל מחיר", אמר להם בן-גוריון, "צריך להביא יהודים למזרח-ירושלים. צריך ליישב רבבות יהודים תוך זמן קצר. יהודים יסכימו להתיישב במזרח-ירושלים גם בצריפים. אין להמתין לבנייתן של שכונות מסודרות, העיקר שיהיו שם יהודים". על תוכנית אלון, גדול מצביאי ישראל במלחמת העצמאות, שדיברה על לפחות 33% בידי ישראל, ובעיקר לאורך גבולה המזרחי של ישראל, ועל אזורי ביטחון נוספים – ויתרת. שום ממשלה בישראל לא העזה לעשות זאת. מה, כולם לא הבינו, רק מר ברק מבין? אף אחד לא הבין עד היום? רק מר ברק הבין. אתה זומם לפנות 50,000 מתיישבים יהודים. אתה ויתרת על השליטה בחלק הרלוונטי של אקוויפר ההר, המספק שליש מכמות המים של ישראל. ואולי כדאי להסיר את המסווה מעל תוכניותיו של ראש הממשלה, צריך לומר כאן: גם בגושי ההתיישבות שאתה מדבר עליהם, הקפאת את ההתיישבות. אינני יודע אם חברי הכנסת יודעים זאת, גם חברי הכנסת וגם השרים מרבים להשתמש בביטוי "גושי התיישבות". ואני אומר לכם, שבאריאל, למשל, ראש הממשלה אינו מאשר לבנות אפילו דירה אחת. אם זה לא גוש התיישבות, היכן גושי ההתיישבות? אולי תחשוף מה כוונותיך. האם בכוונתך לחנוק את ההתיישבות, לדלדל אותה? האם גם זאת הבטחת לערפאת? מר ברק, לאן אתה רץ? מי רודף אחריך? האם הבטחת המיליארדים על-ידי נשיא ארצות-הברית, כפי שאמרו מלשכתך אתמול, מסנוורת את עיניך? האם אתה מקווה שבכך תוכל למלא את הבטחותיך, שלא עמדת בהן, בתחום החינוך, התעסוקה, הרפואה, המצוקה? קיבלת הבטחה מהנשיא קלינטון, אבל הוא כבר לא יהיה בכיסאו כשיצטרכו לממש את הבטחתו. אני בעד משא-ומתן לשלום עם סוריה, אמרתי זאת פעמים רבות, אבל רציני, אחראי, תוך השארת חמת-גדר בידינו, תוך הישארותנו על החרמון ובלי לרדת אל קרבת הכינרת, כשהסורים למעלה ואנחנו למטה. שלום ללא מסירה של מטר מעוקב אחד של מים לסורים. לא מחלקים חסר, יוצרים מקורות מים חדשים על-ידי התפלה. השארתי לכם תוכנית מפורטת, ואף היתה החלטת ממשלה, בראשותו של נתניהו, בעניין זה. אני בעד משא-ומתן עם הפלסטינים, אבל בדרך אחרת. נכון שאחרי שחיקת ההרתעה של צה"ל ודרך הנסיגה מלבנון – לא בנסיגה עצמה, אלא בצורת ביצועה – זה קשה יותר. ערפאת רוצה לקבל מה ש"חיזבאללה" השיג. ערפאת דורש את יישום החלטה 242 על-פי המודל של החלטה 425 בלבנון. דהיינו, נסיגת ישראל מכל השטחים, לרבות מזרח-ירושלים. אבל מי אמר שצריך לקבל את תביעתו של ערפאת? את המשא-ומתן עם הפלסטינים צריך לנהל בדרך אחרת, וכנראה לא ניתן אלא בהסדר ביניים ארוך טווח. אין לוותר על שליטה מלאה בכל אזור הביטחון סביב ירושלים, על אזורי הביטחון הנוספים, על המים. אין לפנות יישובים, היישובים הוקמו באזורי ביטחון החיוניים להגנת ישראל. אסור לסכן את ישראל. צריך פרק זמן ארוך כדי לראות כיצד מתפתחת מערכת היחסים בינינו לבין הפלסטינים. הבעיה היא ביטחון ישראל ואזרחיה. במטוס בדרך מליסבון לישראל, כך מספרים, הסתובב אחד מעוזריו של ראש הממשלה כטווס נפוח.</t>
  </si>
  <si>
    <t>סליחה שכאילו חזרתי לדוכן. אבל אני רוצה לומר, מה שלא ברור לי, כיצד הכנסת שיושבים בה אנשים רציניים לא נכנסת להלם כשהיא רואה שמר ברק – בלי שהם יודעים בכלל, בלי שהשרים יודעים בכלל – עושה דבר שלא ייעשה: מוותר על רצועת הביטחון לאורך הירדן, משאיר שם איזו רצועה צרה. זה ההלם, אדוני היושב-ראש, שהייתי מצפה שיפקוד את חברי הכנסת והם מייד יפעילו את הלחץ הנאות על ראש הממשלה ויחזירו אותו לתלם האמיתי והנכון.</t>
  </si>
  <si>
    <t>אולי כדאי שכל אחד ישמע. זה יקרה השבוע – עומד פלסטיני מעזה, ואני מכיר אותו אישית והוא אדם מאוד סימפתי, לרכוש 50% ממניות "מרבק" באזור התעשייה בבאר-טוביה. נראה שזו התגשמות החלום הציוני בעיניכם.</t>
  </si>
  <si>
    <t>אדוני היושב-ראש, כנסת נכבדה, באתי להביע אי-אמון לממשלה ולעומד בראשה בנושא חלוקת ירושלים הנעשית ממש לנגד עינינו. ברק כבר מחלק את ירושלים; הוא לא ממתין. אצה לו הדרך. כשהודעתי שיש להגיש הצעת אי-אמון בעניין ירושלים, כמה מחברי אפילו זקפו גבה: "שקט עכשיו", "למה לעורר את הבעיה?", "לא קרה שום דבר מיוחד", "ברק לא יעז", "ברק הבטיח". האמירה "ברק הבטיח" עצמה נותנת הצדקה להגשת אי-אמון. ראש הממשלה הבטיח לטפל באבטלה ונכשל. האבטלה גוברת. ראש הממשלה הבטיח לטפל במצב בבתי-החולים וכשל. המצב בבתי-החולים מחמיר. ראש הממשלה הבטיח לטפל בחינוך, לתת אפשרויות שוות לכל ילד, ומעד. כישלונו של ראש הממשלה בקידום החינוך מנציח דור נוסף של מובטלים. ראש הממשלה הבטיח לפתח תשתיות, והתוצאה – כלום. אני רוצה לקוות שלפחות אותם פרויקטים שהתחילה הממשלה שלנו יושלמו. לראש הממשלה היו חלומות להיאבק בביורוקרטיה המכלה כל חלקה טובה, והתוצאה – אפס אחד גדול. הביורוקרטיה החמירה. כדי להיאבק באבטלה כבר היו צריכות להיות תוכניות לביצוע על המדף, ואין. אבל ראש הממשלה עסוק; עסוק רק בדבר אחד. ראש הממשלה הוא אדם למשימה אחת. משימתו עכשיו – הסדר בכל מחיר, תוך ויתור בכל מחיר, תוך התרפסות בכל מחיר. התגובה הכנועה על גל ההסתות הנורא נגד ישראל שפוקד את העולם הערבי היא תגובת לשכת ראש הממשלה: "השוואת ישראל לנאציזם מעידה על בורות ואי-הבנה של מה שקורה"; ואת ההסתה הפרועה משופרות התעמולה הערבית הם פוטרים כחלק מ"משחק טקטי של הערבים בתהליך השלום". למה יש לצפות עוד מהממשלה הזאת? ממשלת ישראל משדרת חולשה ומסכנת בזה גם את השלום שהושג עד כה. השלום בין ישראל למצרים או עם כל גורם ערבי אחר יתקיים כל עוד תהיה ישראל מוכנה ומסוגלת להגן עליו, במיוחד כשכולם יודעים שזה שלום קר. התנהגות הממשלה פוגעת בחוסנה ובביטחונה של מדינת ישראל. זו פגיעה בכל אחד מאתנו. בוויתוריו, ברק יוצר הקצנה של מדינות ערב. הממשלה שלנו הצליחה להביא לפירוד, לפיצול ביניהן, וברק הביא לתיאום ביניהן במאבקן בישראל. לכן אין להמתין עם המאבק גם בעניין ירושלים. פעולות הממשלה נעשות בכחש, בעורמה, לא מול אויביה, חס וחלילה, אלא מול אזרחיה הנאמנים של ישראל. הממשלה יודעת, אם בכלל הממשלה יודעת משהו, שלא תוכל, לא תצליח להעביר החלטה, תוכנית, למסירת השליטה בשכונות ערביות בירושלים לידי הרשות הפלסטינית, לכן היא מתחכמת, מתכמנת. במקום תוכנית כתובה – יצירת עובדות בשטח לאט לאט, בהדרגה, וכשיבוא היום והממשלה הזאת, ממשלת ברק, תרצה למסור את מזרח-ירושלים לידיו של ערפאת, זו תהיה כבר עובדה מוגמרת, מצב קיים. לכן הממשלה מתעלמת מחידוש הפעילות המדינית הפלסטינית בירושלים ב"אוריינט האוס" ובמקומות נוספים, ואל תבואו ותגידו: זה היה גם אצלכם. כן, זה היה גם אצלנו, לא כפי שזה עכשיו, ואני מציע לכל אחד לעיין בדברים שאמרתי במשך כל שנות היותי חבר בממשלה. זה היה, אבל לא כפי שזה עכשיו. לא רק ב"אוריינט האוס", גם במקומות נוספים. לכן, פעילות כל ארגוני הביטחון הפלסטיניים בירושלים – אני מתבייש שאני משתמש בביטוי "ארגוני הביטחון" – גם במערב העיר, גוברת; ולא רק שם – גם לכפר-סבא, לשוק בפתח-תקווה, ואפילו לשדה התעופה בן-גוריון מגיעים אותם כוחות ביטחון כדי לבצע מאסרים שהם רוצים לעשות. לכן הממשלה לא מגיבה נחרצות על חטיפת פלסטינים נושאי תעודות זהות ישראליות מירושלים, שמעונים לא אחת במשך שבועות במתקני חקירה פלסטיניים ברמאללה וביריחו. לכן "מושל ירושלים" מטעמו של ערפאת מרים ראש. לכן התגובה על הסכם האפיפיור-ערפאת נשמעת רפה כל כך. לכן ממשיכה הממשלה במזימתה להעביר את אבו-דיס ועזרייה לשליטה פלסטינית מלאה. לכן הדיבורים – בינתיים דיבורים – על מסירת א-ראם ואזורים בוואלג'ה לשליטה מלאה של הפלסטינים. לכן הממשלה לא פועלת נגד הלחץ הפלסטיני על הנוצרים בעיר העתיקה, שנועד לסלקם מהעיר, כפי שכבר עשו בבית-לחם. לכן הממשלה החטאה הזאת מאפשרת פגיעה בקודשי הר-הבית. 150 משאיות עבדו במשך לילה שלם ב"אורוות שלמה", והממשלה הזאת עצמה עין וממשיכה במחדליה בהר-הבית עד עצם הרגע הזה. העובדות שנוצרות בשטח בעידוד הממשלה הזאת יביאו, לכשיתגשמו, לניתוק שכונות וערים יהודיות, שמתגוררים בהן רבבות רבות של יהודים, ממרכז העיר. תושביהן יצטרכו לעשות דרכם דרך שכונות ערביות וכוחות מזוינים פלסטיניים. האם נחזור לתקופת השיירות להר-הצופים, כשמזרח העיר היה תחת כיבוש ירדני? אם זו לא חלוקת העיר – חלוקה מה היא? וזאת, מעבר לעובדה שכל מ"כ טירון יודע: קיים עיקרון ברור, שהוכח גם היסטורית, שלא ניתן להעביר קו גבול שיאפשר חיים בביטחון ובשלום בתוך אזור עירוני המאוכלס בצפיפות, באוכלוסיות הנמצאות בקונפליקט היסטורי, עדתי, פוליטי או אחר. ראש הממשלה אוהב לדמות עצמו לדמויות היסטוריות גדולות – – –</t>
  </si>
  <si>
    <t>ראש הממשלה אוהב לדמות עצמו לדמויות היסטוריות גדולות, לכן טוב אולי שישמע מה אומר דוד בן-גוריון על ירושלים. אני מצטט: "גם לנו, כמו לאנגלים, יש משהו שהוא יקר לנו גם מהחיים. אנו מוכנים להיהרג ולמות ולא נוותר עליו. ישראלים ימסרו נפשם על ירושלים לא פחות מהאנגלים על לונדון, רוסים על מוסקבה ואמריקנים על וושינגטון". פה לא נדרש, דרך אגב, למסור את הנפש. פה נדרש רק לעמוד עם טיפת גאווה, לא להתרפס, לא לכרוע ברך – לא נדרש כאן יותר. מעניין מה אומר זאב ז'בוטינסקי ב-1937. הוא אומר: "מבחינה רוחנית יהפוך הבית הלאומי, כשהוא נטול קריית האומה (ירושלים), סמל הנבואה השגיאה" – מהמלה שגיא – "את כל הרעיון הציוני ללעג ולשנינה. עם זה ילמדו כל העמים לדעת, כי שום הבטחה חגיגית וקדושה לא תעמוד בפני מעשי אלימות, ושערמומיות זמנית היא שתירש את מקומן של ההתחייבויות". תראו כמה זה הולם, כאילו הדברים האלה נכתבו היום.</t>
  </si>
  <si>
    <t>אני אומר, כי שיפור זה הוא שיפור זמני עד שישראל תידרש לוויתורים נוספים. אם תמשיכו לוותר בכול, מעמדנו יהיה מצוין בעולם עד שיופיעו דרישות נוספות. ואני מוכרח לומר, מאשימים אותי לעתים כאילו ביחס לא הולם לפלסטינים. אני רוצה לומר לפלסטינים: אני מלא הערכה לעמדה הפלסטינית, שלא היתה בה תזוזה של מילימטר אחד מעמדותיה עד היום, מול החולשה היהודית; אני מודה – גם בממשלות שלנו. כך ינסו לדחוק אותנו עד הסוף, אלא אם נדע לעמוד באופן תקיף על זכותנו המלאה והבלעדית על ארץ-ישראל. אני שמעתי את דברי ראש הממשלה בעניין. אומר ראש הממשלה: לא באנו אל ארץ ריקה. הרי זאת אחת הבעיות. זה אחד מכישלונות מערכת החינוך, שלא מלמדת על רצף החיים היהודיים בארץ. יהודים מעולם לא נטשו את ארץ-ישראל. כשהערבים הגיעו הנה הם מצאו כאן יהודים. יהודים לא נטשו מעולם. לעתים מספרם היה מאות אלפים, לעתים ירד לעשרות אלפים. יהודים לא נטשו את ארץ-ישראל מעולם. כך שלא באנו אל ארץ מיושבת, באנו אל ארץ שחיו בה ערבים. כשהם הגיעו הנה, הם מצאו כאן יהודים.</t>
  </si>
  <si>
    <t>– – איש צעיר שעליו בונה ראש הממשלה את החלטותיו בנושאים לאומיים מרכזיים חיוניים של העם היהודי. לפני 52 שנים נלחמנו כדי לפרוץ את המצור על ירושלים. קברי הנופלים מעטרים את הרי ירושלים: נופלי העיר העתיקה, שיח'-ג'ראח והר-ציון, מנזר סן-סימון, רמת-רחל, הקסטל, שער-הגיא, נבי-סמואל וקרבות לטרון המרים. היתה לי זכות להשתתף בקרבות לפריצת הדרך לירושלים. מדברים פה על דברים שכאשר אני מדבר עליהם, האמן לי, יש דמעות בעיני. אני יכול לדבר, אבל עומדת שם חבורה ליד הדלת – לפחות כשמדברים בנושאים האלה אם אפשר לבקש רק מסיבות חינוכיות – – –</t>
  </si>
  <si>
    <t>לפעמים אין מנוס, ואז צריך לבוא ולומר את הדברים כפי שהם. אבל כשראש הממשלה הולך לרבנים, הרבנים אנשים חכמים, והוא מספר להם את שתי המעשיות הבאות: אחת – הוא אומר: שטח A עדיף על שטח B, כי בשטח B אנחנו לא נכנסים. אנחנו לא יכולים לטפל. החלטתי לבדוק את העניין. זה נאמר לרבנים, לרבנים מהשורה הראשונה. בדקתי את העניין, בדקתי בנפת בית-לחם, והתברר לי, שצה"ל נכנס לשם ועושה שם סיורים פעמיים ביום, מבצע מעצרים שם. הכול קיים. אבל מסבירים שצה"ל חושש להיכנס לאזור B, לכן טוב שיהיה בידי הפלסטינים. אבל שמעתי עוד סיפור מעניין. לפעמים אין ברירה, אבל מעניין לשמוע את הסיפור. אומר ראש הממשלה לרבנים כך: תארו לעצמכם שאנחנו לא נאשר את העניין. ערפאת יבוא לאבו-דיס עם 500 – לאחד הוא אמר 500 ולאחד הוא אמר 1,000 שוטרים – ויביא אתו את ה-CNN, אנחנו נצטרך לטפל בבעיה הזאת וכל העולם כולו יראה את העניין. אני אומר עוד פעם, לדעתי, היה צריך לנהוג ברבנים יותר מידה של כבוד, מפני שהרבנים מבינים. הרבנים, דרך אגב, צחקו ולגלגו. דרך אגב, מאין הם יבואו? הם בתוך ירושלים? לא, הם לא יכולים לבוא. מצפון הרי אנחנו יושבים. ממזרח, אדוני ראש הממשלה, אנחנו עוד יושבים. אולי מכיוון בית-לחם. בין בית-לחם לסוואחרה יש שטח שהוא בשליטתנו. אם אתה לא מסוגל להגן על הדבר הזה, על מה אתה מסוגל להגן? אדוני ראש הממשלה, לפעמים יש מצב של אין ברירה, קמים ואומרים את הדברים. זה המצב?</t>
  </si>
  <si>
    <t>אדוני היושב-ראש, כנסת נכבדה, זה שבועות ארוכים אנחנו עדים למתקפת אחדות מצד ראש הממשלה. הערכות, ניחושים, ניתוחים, שליחים כביכול בחשכת הליל, נושאים ונותנים עלומים. קשקושים. אני חוזר ומצהיר: מאז המשא-ומתן להקמת הממשלה לא פנה אלי ראש הממשלה אפילו פעם אחת בעניין זה. ראש הממשלה יודע היטב שבליכוד יש רק כתובת אחת לניהול משא-ומתן, וזה אני. הפרסומים מטרתם להרדים, להפעיל לחץ על מפלגות, בעוד הוא ממשיך בוויתוריו במשא-ומתן שלא נפסק לרגע. אני חוזר ומודיע, שבשל הוויתורים הרבים של ראש הממשלה ברק, במיוחד בירושלים, וכישלונותיו הצורבים בנושאי הפנים, אין מקום להצטרף לממשלה זו, אלא להקדים את הבחירות למועד מוסכם ולהחליף את הממשלה הכושלת הזאת. גם אם יציע ראש הממשלה שניכנס לממשלה על בסיס מה שהסכים כבר בקמפ-דייוויד, לא נסכים להצטרף לממשלתו. לא נסכים מפני שהליכוד ואני לא נסכים לעולם לחלוקת ירושלים, לפינוי בקעת-הירדן, אזורי הביטחון והיישובים ביש"ע, להחזרת פלסטינים לישראל, לא נסכים לוותר על השליטה במקורות המים שלנו ולא נסכים לוויתור על רמת-הגולן. לממשלה נכנסים על מנת להשיג יעדים לאומיים, ולא כדי לפתור למר ברק בעיות בממשלתו המתפרקת. חלפו 16 חודשים של הפרת הבטחות. זה מספיק, עד כאן, ככה לא מנהיגים מדינה. הפרת הבטחות אינה דרך לנהל ממשלה ומדינה. ישראל עייפה מפוליטיקאים ומאישי ציבור שאינם עומדים בהבטחותיהם. לעם בישראל ראוי ראש ממשלה שניתן לסמוך עליו. ובנושא הרפורמות החברתיות של ברק, צריך להדגיש שראש הממשלה שוב מפר את הבטחותיו. במסע הבחירות לראשות הממשלה הוא הבטיח ישראל אחת, אבל עתה, באמצעות חקיקה, הוא מוביל לפיצול – ישראל שתיים. הליכוד הוא בעד חוקה, הוא מוביל מהלך כזה, חוקה שצריך להגיע אליה בהסכמה ולא בכפייה. ראש הממשלה ברק מפלג את העם במאמץ נואש לשרוד בשלטון. זאת שגיאה מרכזית של ראש הממשלה, וכדאי שתאמרו לו זאת. במקום להביא ליתר אחדות בקרב העם, מר ברק קורע את החברה הישראלית ומעמיק את הפירוד כדי להישאר בשלטון. ברצוני להדגיש – הליכוד לא שם לו למטרה להרוס את הממשלה. זאת לא המטרה שלנו. הליכוד רוצה למנוע קרע בעם. אדוני היושב-ראש, כנסת נכבדה, לפני עשרה ימים ביקרתי במפעל "עוף קור" בשדרות. 250 עובדים מוצאים את פרנסתם שם, בהם כאלה העובדים שם עשרות שנים. רוב העובדים, ובהם ראשי משפחות חד-הוריות, משתכרים פחות מ-3,000 ש"ח בחודש. כשדיברתי בפניהם אמרה לי אחת העובדות: הורדת מסי הקנייה לא נוגעת לנו כלל. מה משנה לי, אמרה היא, אם מחיר המקררים ירד? אין לי מה להכניס למקרר. אני אישית בעד הורדת מסים. מאז פעלתי כאיש האזור, כחבר כנסת, כשכן, כדי שמשקי הנגב יספקו עופות למשחטה. הצעתי את עזרתי לכונס המפעיל, למזכיר ההסתדרות, לשר העבודה והרווחה ד"ר רענן כהן, והמשחטה עדיין סגורה. ניתן להציל את מקום התעסוקה הזה. מדובר בנגב שבו קורסים מפעלים בזה אחר זה. כדי שהנגב יישאר בידינו חייבת להתקיים התיישבות בנגב, חייבים לקיים שם מפעלים וחקלאות. הצהרות על הנגב אינן תורמות מאומה. אדוני היושב-ראש, כאן ביציע לפנינו, אני מציע שתישירו מבט אליהם, יושבים כמה מעובדי המתפרה במצפה-רמון. אני מכיר אותם ואני מקדמם בברכה – בשם כולנו, אני מאמין. המפעל מוכר לי היטב. כשר התעשייה השתתפתי בפתיחת המפעל. 58 עובדות נאמנות, שעובדות בתנאים לא קלים ובמשכורות זעומות, מתבצרות שם. בעלי המפעל החליטו לפטר אותן ועוד שני גברים המועסקים שם. סך הכול 60 עובדים מפוטרים עקב הפסדים כבדים, שנובעים ממיעוט הזמנות ממערכת הביטחון. קשה גם לעמוד בתחרות עם תוצרת ממרכז הארץ, עקב המרחק הגיאוגרפי. מצפה-רמון מוכרת לי היטב, הקמתי שם מפעלים, בניתי שם הרבה. 10% אבטלה, וזאת בלי לספור את האזרחים הרבים שאינם נרשמים כלל בלשכת התעסוקה עקב אי-זכאותם לדמי אבטלה. ואני שואל אתכם: האם הממשלה לא מסוגלת לסייע למפעל בהר-הנגב? היכן הבטחות ראש הממשלה? היכן הקזינו? אני אינני מתלהב ממנו, אבל היכן הוא? נעלם באיזה מקום בדרך.</t>
  </si>
  <si>
    <t>אנחנו ניהלנו משא-ומתן בידיים נקיות. במהלך המשא-ומתן חזרתי ואמרתי פעמים רבות, שאנחנו ניכנס לממשלה אם תהיה שותפות אמיתית בקבלת ההחלטות ובביצוען הן בתחום הכלכלי-החברתי והן בתחום המדיני-הביטחוני. לצערי, עלי לומר, כי השותפות שהוצעה לנו לא הייתה שותפות של אמת. אף שהצלחנו להכניס כמה תיקונים בקווי היסוד של הממשלה, בעיקר באמצעות שותפינו לממשלה היוצאת; חלקנו על הרבה נקודות אחרות. התנגדנו נחרצות לירידה מרמת-הגולן ולחזרת הסורים לשפת הכינרת. עמדנו על הצורך להפריד בין פתרון סוגיית לבנון ובין המשא-ומתן עם סוריה, וזה אפשרי. חזרנו ותבענו את קיומם של אזורי ביטחון רחבים דיים ביהודה ובשומרון, ולא הסתרנו, אמרתי זאת גם מעל הבמה הזאת: ישראל זקוקה לרצועת ביטחון של 20–17 קילומטר מנהר הירדן ומערבה, ולרצועה צרה יותר, של 7–5, לפעמים פחות, קילומטרים מזרחית למה שהיה הקו הירוק פעם, וכמובן לצירים אסטרטגיים בעלי חשיבות. את הדברים האלה הבהרנו. וכמובן, שליטת ישראל על מקורות המים שלה. עמדנו על כך שאין לפגוע, לא היום ולא בעתיד, במפעל החלוצי הציוני האדיר: ההתיישבות ביש"ע, חומת המגן של ישראל.</t>
  </si>
  <si>
    <t>ובירושלים תבענו, שהממשלה שתקום לא תסתפק בהצהרות. הצהרות בעניין ירושלים יש לנו מספיק. כמעט כולן דומות. תבענו מעשים: המשך הבנייה בהר-חומה ובראס-אל-עמוד, כדי שלא ייווצר מסדרון פלסטיני רצוף אל ירושלים המאוחדת, בירת העם היהודי זה 3,000 שנה ובירת מדינת ישראל זה 51 שנים ולעולם. תבענו את המשך פיתוחה של מעלה-אדומים וחיבורה אל ירושלים. עמדנו על כך שיהודים יוכלו לחזור ולהתיישב בין החומות ובכל מקום בירושלים. רק חיים יהודיים בכל חלקי העיר, לצד האוכלוסייה הערבית שחיה שם, הם הערובה לכך שירושלים המאוחדת תישאר לנצח בירת העם היהודי ומדינת ישראל. עמדנו במשא-ומתן על כך שתימשך הפעילות שבה התחלנו נגד השתלטות הרשות הפלסטינית על ירושלים. חזון המחנה הלאומי בישראל הוא דגל ישראל מתנוסס בגאון בירושלים, ולא דגל אש"ף על הר-הבית. דגל אש"ף שם, לצערי, זה חזונו החדש של השמאל הישראלי. עמדנו על כך שמקומות מקודשים ליהדות יישארו לנצח בידינו: מערת-המכפלה, קבר רחל, שילה ובית-אל ועוד ועוד – ערש היוולדו של העם היהודי. ידענו שמר ברק ניצח בבחירות, ולא חשבנו לרגע שאנחנו יכולים להטיל וטו על החלטות הממשלה, אבל עמדנו על כך שייווצר מנגנון מסוים שיאפשר לנו, כמו למפלגות אחרות, מעקב מלא אחרי ניהול המשא-ומתן. לא וטו תבענו, לא הכתבה אף לא הכרעה בנושאים גורליים על-ידי אדם אחד, מוכשר ככל שיהיה. אם יש אי-הסכמות בצוות מצומצם או בוועדה ממשלתית, מכריעים בממשלה. כך נוהגים בממשל דמוקרטי תקין. אין בינינו מוכשרים יותר לניהול משא-ומתן קואליציוני ומוכשרים פחות, אין בינינו נאיביים, ואיש לא דהר אל הממשלה. לדעתי, בתחילה, כוונתו של מר ברק הייתה כנה. בסופו של דבר, זה היה לפני כעשרה ימים, נפסקה מצדו הכנות מסיבות השמורות עמו. אני אומר מה שאני אומר עכשיו בצער, כי הייתה כאן פגיעה חמורה במערכת האמון המיוחדת ורבת-השנים בינינו, על כל המשתמע מכך. לכן החלטתי להפסיק ביוזמתי ומייד את המשא-ומתן, וכך עשיתי. מר ברק נבחר אישית ברוב גדול, ויש לממשלה רוב בכנסת, שכולל 33 חברי כנסת שכיהנו בממשלת נתניהו, שתמכו ועמדו על קבלת החלטות, ובהן החלטות בעלות חשיבות לאומית מכרעת. אני מקווה שבשרתם בממשלה החדשה הם יזכרו זאת. אבל אף שיש לממשלה רוב ברור בכנסת, אין לממשלה רוב בעם. העם חצוי. אל העם אנחנו נדבר, ונזהיר אותו מפני כל צעד שיסכן את הדורות הבאים. ניאבק בכנסת. שום שיקול מפלגתי צר לא יעמוד בדרכנו. ניאבק כפי שנאבקים בדמוקרטיות אמיתיות. ניצחונו האישי של מר ברק היה ברור, אבל הוא עוד צריך להוכיח מה יעשה כראש ממשלה. הוא הבטיח הרבה: ממשלה של כל העם, חינוך חינם מגיל שלוש ועד לאוניברסיטה, מניעת גזל הקופה הציבורית וגם תוספת של שישה שרים ועוד כמה סגני שרים, וגם הבטיח הבטחות לאשה במסדרון בית-החולים, וגם הבטיח גיוס בחורי ישיבות וגם ההיפך, ועוד ועוד. חבל שהישגי הממשלה היוצאת בראשותו של נתניהו, והיו רבים כאלה, טבעו בהשמצות ובהפצת שנאה מכוונות, שהפכו לנהר גועש שלא ניתן היה לעוצרו עוד. מי ייתן ואתם, אחרי דברי הרהב שהשמעתם, ועוד תשמיעו פה בוודאי במשך היום, תוכלו להמשיך באותם נושאים שבהם טיפלנו. ואינני אומר שבכל דבר הצלחנו, היו גם דברים שהצלחנו בהם פחות. אמרתי: אנחנו נשפוט את הממשלה החדשה על-פי מעשיה. ומה צריכה, לדעתנו, לעשות ממשלה ציונית בישראל? מה צריך להיות חזונה? אני מתחיל ביעד העיקרי של ממשלה ציונית יהודית בירושלים, ולא שמענו על זה מלה אחת היום – עלייה. ובשלב הראשון העלאת מיליון יהודים ארצה בתוך שנים ספורות. בעלייה תלוי הכול: השלום, הביטחון, השגשוג הכלכלי. היכן זה אצלכם? איפה? זה טמון שם באיזה מקום. העמקת החינוך הציוני העברי והרחבתו; טיפוח תודעה יהודית בתפוצות ובארץ עם חינוך יהודי שיינתן יחד עם חינוך כללי. גם עלייה תהיה, גם שורשינו כאן יעמיקו וגם גאוותנו הלאומית תזקוף ראש; ואנחנו נהיה מדינה יהודית, ולא מדינה של כל אזרחיה כדרך השמאל. ובמדינה היהודית – וכך נקבע בהכרזת העצמאות: מדינה יהודית בארץ-ישראל – יישמרו כל הזכויות של כל תושביה. אחדות בעם – השמאל והמחנה הלאומי, דתיים וחילונים, יהודי ישראל ויהדות העולם על כל חלקיה. קידום תהליך השלום באזור ומניעת מלחמה תוך שמירה ועמידה על האינטרסים הביטחוניים והאסטרטגיים ארוכי הטווח של ישראל ושמירה על עקרון ההדדיות וכיבוד ההסכמים שנחתמו עם הממשלה שלנו בראשותו של נתניהו. הרשו לי לתת לכם עצה ידידותית: יש לכם הרבה מאוד ללמוד ממנו בעניין זה על שמירת הסכמים גם על-ידי ערבים. כיבוד ההסכמים חייב להיעשות גם על-ידי הערבים. מאבק ולחימה ללא פשרות בטרור. במזרח התיכון הטרור מהווה בעיה אסטרטגית – והביא לרוב המלחמות כאן – ולא בעיה טקטית. תלמדו גם בעניין זה מהממשלה בראשותו של נתניהו. מדיניות ארוכת טווח לפיזור מאוזן של האוכלוסייה וחיזוק והרחבת ההתיישבות באזורים בעלי חשיבות אסטרטגית לאומית. אל תחזרו למדיניות של הממשלה האחרונה שלכם, שדיברה על אזורים מבוקשים או מועדפים, וזנחתם את הנגב ואת הגליל. שם אני בניתי. אזורים מועדפים אלה הם כאלה שהממשלה חושבת שצריך וחשוב לשבת שם.</t>
  </si>
  <si>
    <t>ואם אני מודאג, כדאי לכולם להיות מודאגים. המאבק עכשיו הוא לא על ניצחון בבחירות, אלא על עתיד ישראל; לא על ניצחון, אלא על עשיית הדברים הנכונים. דיברתי על העדר אמינות. אופי המנהיגים ותכונותיהם חשובים בעיקר כשאנחנו רואים מה קורה עכשיו. לאזרחי ישראל הזכות המלאה לצפות שמנהיגיהם הפוליטיים יאמרו למה הם מתכוונים ולהתכוון באמת למה שהם אומרים. אנחנו לא צריכים ועדות שילמדו אותנו איך להתאחד, אנחנו צריכים מנהיגים שיש להם התכונות, שכל אזרחי ישראל יכולים לסמוך עליהם ולהאמין להם ובהם, וזאת הבעיה הקשה הנוכחית של ישראל. גברתי היושבת-ראש, חברי הכנסת, מהו המצב היום במשא-ומתן? וקל לי יותר לדבר על כך היום, מפני שבעבר בכל פעם שחברי אנשי המחנה הלאומי ואני עצמי היינו מוסרים פרטים על המתרחש מאחורי גבה של הממשלה, הכנסת, העם, מייד היינו מותקפים: זה לא נכון, מהיכן אתם יודעים – ובמלים חריפות יותר. פשוט בגלל החומרה של המצב לא הייתי רוצה להשתמש היום במלים חריפות, אפילו לא באלה שאנשי מפלגת העבודה או המערך השתמשו נגדנו. היום כבר ברור, מה שאמרנו היה נכון, היום כבר הכול ידוע, על מה מוכן ברק לוותר. "הסכמות או רעיונות קמפ-דייוויד בטלות ומבוטלות אם ערפאת לא יקבלן", הכריז מר ברק. אמר בגלוי והמשיך בוויתוריו בסתר. המשא-ומתן נמשך, ירושלים מחולקת. בניגוד לדברי ראש הממשלה, שהוא אמר לי עצמי, ש"אין מפה", ברק או אנשיו הציגו מפה, שבה ישראל תובעת להשאיר בידה – זאת המפה שהציגו בקמפ-דייוויד – 14% משטח יהודה ושומרון, ומסכימה למסור 1% משטחה לערפאת. אני רוצה להזכיר לחברי הכנסת, שתוכנית אלון בלבד היוותה 27% משטח יהודה ושומרון. עוד שם בקמפ-דייוויד ויתר ברק והשאיר בידי האמריקנים להחליט על בין 8% ל-10%. האמריקנים כבר אמרו מזמן איך ישראל מנהלת משא-ומתן – זה כבר היה לפני כמעט 30 שנה – היא מוסרת שתי עמדות: את העמדה שלה ואת ה-fall-back position, עמדת הנסיגה שלה. האמריקנים היו באים מייד לצד השני ומתחילים ב-כך הם היו מתחילים. הייתי אומר, שלא למדו מאומה מהדברים. גם הפעם עשו אותו דבר. האמריקנים, בהבינם את החובבנות הזאת שבצד הישראלי, התחילו ב-8% ומקווים לסכם – עדיין אין סיכום על זה, ערפאת עדיין לא מסכים, אבל קלינטון מאמין שזה מה שאפשר להשיג – על 2% משטח יהודה ושומרון שיינתן לפלסטינים בתחומי מדינת ישראל. בעצם מחזירים את החלטה 181. ברק ויתר ואין יותר אזורי ביטחון ראויים לישראל. לא אפרט את כל המחדלים והחובבנות של ניהול המשא-ומתן. רצוני להתרכז הפעם בירושלים, וגם כאן – בלב הבעיה, בלב לבו של העם היהודי, בהר-הבית ובעיר שבין החומות; לא משום שאין חשיבות לשכונות האחרות. יש להן. אנחנו פשוט קצרים בזמן. אילולא היינו קצרים בזמן, הייתי גורם היום סומק של בושה על לחייהם של כל אלה שדיברו פה ואמרו: לא התפללנו לאבו-דיס. אדוני, חיפשתי במקורות ומצאתי, שהתפללנו גם התפללנו; לא רק זה, אלא גם להר-הזיתים, ואולי זה היה אפילו מעניין, בהחלט מעניין, אבל אין זמן לזה.</t>
  </si>
  <si>
    <t>וגם כאן אני אומר: לא כי אין חשיבות לשכונות. יש להן. ברק נתן את הסכמתו לביתור לבו של העם היהודי: העיר העתיקה בירושלים. אומנם אמר: שייתן ערפאת קודם את הסכמתו, אבל ערפאת, ביודעו מי עומד מולו, המשיך ללחוץ, ומנהלי המשא-ומתן היום – והם לא מכחישים, אנחנו שומעים את קולותיהם בכלי התקשורת – כבר מוכנים לתת יותר. ברק הסכים לוותר על רוב העיר העתיקה ומוכן לוותר בהר-הבית. הוא מנסה לרכך על-ידי תביעה להכרת ערפאת בזכות היהודים להתפלל. עצם הפנייה הזאת, שערפאת יכיר בזכותנו להתפלל במקום שהוא קודש הקודשים לעם היהודי, היא עצמה הרי מעוררת תמיהה – עד לאיזה שפל ירדנו. דרך אגב, איך יפריד מר ברק? יבנה חומה בתוך חומה? איך בכלל תפעל הססמה הריקה מתוכן "אנחנו כאן והם שם"? חומה תחצה את העיר כולה? הרי הכול דברי הבל. ומלה בעניין קדושת ירושלים. קדושת ירושלים לעם היהודי רבה כמה מונים מאשר לנוצרים ולמוסלמים מהטעמים הבאים: העם היהודי היה החלוץ היחיד בתולדות הארץ וירושלים שעיצב את נופם הסלעי והמיוער והפך אותם מטרשים שוממים לטרסות חקלאיות ומוריקות, שנוצרו בעמל כפיים וביזע, ושום עם אחר לא יצר כמותו. עם ישראל היה הראשון והמיוחד שבנה בית-מקדש מפואר בירושלים, שהיה מקודש לכל עם ישראל ולכל חבלי הארץ.</t>
  </si>
  <si>
    <t>לעם היהודי אין ארץ אחרת ולא בירה אחרת שהוא תכנן, יצר ובנה, וודאי שאין לו מקדש אחר, כאשר לנוצרים ולמוסלמים יש בירות משלהם ואתרי פולחן מקודשים להם בלבד. אני זוכר את דברי האפיפיור באוזני כאשר באתי כשר החוץ להזמין אותו לביקור בישראל. הוא אמר את הדברים הבאים: ארץ-ישראל קדושה ליהודים. היא גם קדושה לנוצרים ולמוסלמים, אבל מובטחת היא רק ליהודים. את זה אמר האפיפיור. ברק, כנראה, איננו חושב כך. אני כבר מסיים. נפלה בחלקנו הזכות להגן על ירושלים ולשחררה. אין לאיש מאתנו זכות לוותר עליה. ירושלים אינה שייכת לנו. היא שייכת לעם היהודי כולו זה 3,000 שנה. היא למשמורת בידינו לדורות הבאים. ייתכן שיבואו פרשנים משפטיים ויצביעו על כך שלאחר שחוקק חוק הבחירה הישירה ראש הממשלה יכול, אך מה עומד כאן מול מה, חוק שהתקבל ברוב של קול אחד, או היסטוריה בת אלפי שנים של העם היהודי? תנו אתם את התשובה. אני פונה אליכם, אני פונה אל ראש הממשלה. אין לראש הממשלה ממשלה – יש לו ממלאי-מקום – ובעיקר אין לו רוב בכנסת ואין לו סמכות מוסרית ציבורית, ובשטחים שהם חלק מישראל, גברתי היושבת-ראש, אין לו גם סמכות חוקית. הוא לא יכול לוותר על חלק מארץ-ישראל, ממדינת ישראל. אין לו זכות להמשיך בוויתוריו. אני פונה אליכם, שנקבל כולנו החלטה, שבמצב כזה ראש הממשלה אינו יכול להמשיך במשא-ומתן – שהרי הוא יכול גם להתחכם. הוא יכול לנהל את המשא-ומתן מכאן. הוא לא חייב לנסוע. זה מה שאני פונה ומבקש מהכנסת – ואני מודה לך על אורך הרוח.</t>
  </si>
  <si>
    <t>– – ירושלים וזכות השיבה אינן למשא-ומתן לעולם ולא נסכים בשום אופן להורדת יישובים – – –</t>
  </si>
  <si>
    <t>אנו ננהל עם הפלסטינים משא-ומתן להשגת הסדרים מדיניים, אך לא תחת לחץ של טרור ואלימות. אני מכיר את המצוקות והסבל של העם הפלסטיני. אני מאמין שניתן להתקדם לשלום בהדרגה, מתוך גישה של כבוד הדדי ובניית יחסי אמון בין הצדדים. אנו מוכנים לבחון רעיונות שונים לקידום ההידברות והשלום ולהקלת המצוקה של העם הפלסטיני. אולם לא ניתן לעשות זאת תחת לחץ של טרור ואלימות. אם שכנינו הפלסטינים יבחרו בדרך השלום, הפיוס והשכנות הטובה, הם ימצאו בי ובממשלה בראשותי שותף כן ואמיתי. שבענו קרבות ומלחמות שנכפו עלינו, וכולנו יודעים להעריך את השלום. הממשלה החדשה, על כל גווניה, נועדה לבטא כמיהה זאת לשלום ולפעול להתקדמות לעברו באמצעות הסדרים מדיניים ריאליים. ברצוננו גם לבסס את השלום והשכנות הטובה ויחסי הנורמליזציה עם מצרים וירדן, ולחתור לשלום אמת עם מדינות ערביות נוספות, ובראשן סוריה ולבנון. הממשלה בראשותי תהיה מחויבת לעשות כל אשר ניתן על מנת להחזיר את הביטחון והיציבות, אולם אין אנו משלים את עצמנו או את הציבור באשר לימים לא קלים שבוודאי עוד נדע. נזדקק כולנו לכוח עמידה ולגיוס כוח הרצון הלאומי שעמנו ניחן בו. אני זכיתי לכהן בממשלותיו של מנחם בגין, זיכרונו לברכה, שמנהיגותו היתה מופת של כבוד לאומי, עמידה איתנה וחתירה לשלום. יום לאחר הקמת המדינה, בשנת התש"ח כמובן, בשעה שקמו עליה להשמידה, אמר מר בגין את הדברים הבאים: "קשה היה להקים את מדינתנו, אבל בוודאי יהיה עוד יותר קשה לקיים את מדינתנו. דרוש לנו, לכל אחד ואחת מאתנו, נשק נפשי, נשק העמידה ללא רתיעה, נשק העמידה ללא היסוס מול פני אבדות קשות, נשק העמידה ללא זעזוע מול פני מפלות מקומיות וכישלונות ארעיים, נשק העמידה ללא נסיגה מול פני איומים ומול פני פיתויים"; דברים שנאמרו לפני למעלה מ-52 שנים. גם בימים הבאים נידרש לנחישות, ליכולת עמידה ולתעצומות נפש. גם בימים הבאים נוסיף להאמין כי אנו עתידים לחיות כאן בשלום עם שכנינו ולפעול למען עתיד טוב יותר לילדינו. הממשלה בראשותי תניף את דגל הציונות בחינוך, בקליטת העלייה ובהתיישבות. אני מאמין בכל לבי, כי אין למדינת ישראל משאב יקר יותר מבני העם היהודי. נחזק את הקשר והזיקה ליהדות התפוצות, את החינוך הציוני במערכת החינוך שלנו. נפעל להבאת המוני עולים לישראל ולקליטתם בה. עלינו לחנך את הנוער שלנו לערכים, לכבוד האדם, לשוויון בין בני האדם, לכבוד לאומי ולאהבת המולדת. זמן קצר לאחר הקמת המדינה אמר ראש הממשלה הראשון של מדינת ישראל, דוד בן-גוריון, זיכרונו לברכה – זה היה, נדמה לי, ב-22 ביולי שנת 1948 – שהיתה לי הזכות לעבוד במחיצתו למען ביטחון המדינה, את הדברים הבאים: "מדינת ישראל לא הוקמה לשם עריכת קרבות וכיבושים צבאיים. היא לא נועדה אפילו להבטיח את השלום והרווחה של אזרחיה בלבד. על מדינת ישראל הוטלה תעודה יחידה במינה, על כל פנים בתולדות ימינו אלה, אשר בלעדיה אין לה זכות קיום: בניין נשמות הארץ וקיבוץ גלויות ישראל, התיישבות ועלייה בקנה-מידה גדול – אלה הם תפקידיה הראשיים של מדינתנו". לא אצא ידי חובה בלי להזכיר את דור ההורים והסבים שלנו, שחזון הציונות הביאם אל אדמת המולדת. כאן ניטעו רגליהם וכאן הם הקימו בעשר אצבעותיהם מפעל התיישבות אדיר. נולדתי וגדלתי בהתיישבות הזאת, במושב כפר-מל"ל, ואני חלק בלתי נפרד ממנה. היא חשובה למדינת ישראל ויקרה לי אישית. אעשה כל מאמץ לשומרה ולחזקה. נפעל להעמקת היחסים המיוחדים עם ידידתנו הגדולה, ארצות-הברית, ונשקוד על טיפוח וחיזוק הקשרים שבין מדינת ישראל לבין מדינות העולם. מדינת ישראל היא מדינת חוק, ודבר זה הוא ממקורות עוצמתה. ביצור שלטון החוק ושמירה על עצמאות המערכת השיפוטית הם הערובות לקיום המשטר הדמוקרטי בישראל. על כולנו, כל חברי הממשלה, מוטלת החובה לשקוד על קיומו של ממשל תקין ומינהל ציבורי הפועל לרווחת האזרחים ולהקפיד שפעילותנו תהיה תמיד בגדרי החוק. לצד החתירה לשלום, לביטחון וליציבות, תפעל הממשלה בענייני החברה והכלכלה, במצוקות של השכבות החלשות ובחיזוק הלכידות החברתית. מאמץ מיוחד יוקדש לטיפול בשכונות ובערי הפיתוח. אני רואה בחינוך כלי ראשון במעלה לצמצום הפערים בחברה וליצירת חברה שוויונית יותר. הממשלה בראשותי תפתח דף חדש ביחסים עם אזרחי ישראל שאינם יהודים, במטרה ליצור שותפות אמיתית ותחושת שוויון בין כל אזרחי המדינה.</t>
  </si>
  <si>
    <t>כן ברצוני לברך בברכה מיוחדת את חברנו, השר סאלח טריף, השר הראשון בתולדות המדינה מקרב בני המיעוטים, ובהמשך, אני בטוח, הרי זו לא הפעם האחרונה שאני מקים ממשלה, אני מקווה, ודאי שיהיה גם שר ערבי. צמצום הפערים בחברה הישראלית תלוי, בין היתר, ביכולתנו להשיג צמיחה כלכלית לאורך זמן. במשק הישראלי מצויים הכוחות והכשרונות שביכולתם להבטיח את שגשוגה של החברה בישראל. תפקידה של הממשלה יהיה לאפשר להם להוביל את החברה בישראל לשגשוג כלכלי. שגשוג זה יושג רק אם ננהל תקציב מדינה אחראי, נפנה מקורות להשקעות בתשתיות ובחינוך, נפעל להקלת נטל המס המוטל על אזרחי המדינה ולהרחבת בסיסו, נקדם הפרטה ושינויים מבניים. כך נבסס משק מודרני ופתוח, שיוכל להשתלב ולהתחרות באופן מיטבי בכלכלה העולמית. לצורך הגשמת מטרות אלה בכוונתי להקים ולהפעיל קבינט כלכלי, כפי שהבטחתי. חברי הכנסת, לכל ממשלה יש תוכניות בתחום המדיני, הביטחוני, הכלכלי והחברתי. אבל על כל ממשלה מוטלת לפני הכול אחריות עליונה לשמירה על נכסי הנצח של האומה, המהווים את החוט המקשר של קיומנו הלאומי. ירושלים היא החלום הגדול שאליו ייחלו והתפללו היהודים בכל הדורות. אם נפנה עורף לעברנו, לסמלינו ולקודשינו, נציב במו-ידינו סימן שאלה על עתידנו וייעודנו. על כך אמר יגאל אלון, זכרו לברכה, מפקד הפלמ"ח והמבריק שבמפקדי מלחמת העצמאות: "עם שאינו מכבד את עברו, ההווה שלו דל ועתידו לוט בערפל". ירושלים היתה ותהיה בירת הנצח של העם היהודי. על מחויבות זאת חזרו תמיד ראשי ממשלות ישראל בנאומי השבעתם, ובהם ראש הממשלה המנוח יצחק רבין, זכרו לברכה, וכך גם השבועה "אם אשכחך ירושלים, תשכח ימיני, תדבק לשוני לחכי אם לא אזכרכי, אם לא אעלה את ירושלים על ראש שמחתי". עמדותי בעניין חשיבות רמת-הגולן, בקעת-הירדן ואזורי ביטחון נוספים שבהם הוקמו יישובים יהודיים בימי ממשלות ישראל השונות ידועות. עמדותי ידועות. עם זאת, אני מודע לכך, שבממשלה החדשה קיימות גם עמדות אחרות. בקווי היסוד של הממשלה נכתב, כי במהלך כהונת הממשלה לא יוקמו התנחלויות חדשות. גם ברגעים אלה, שיש להם ממד חגיגי, אנו זוכרים את הנופלים בכל מערכות ישראל ואת קורבנות הטרור ובני משפחותיהם. אני מבקש גם במעמד זה לבטא את מחויבות הממשלה לעשות כל שביכולתה להביא לשחרורם של השבויים והנעדרים וכל מי שפעלו למען ביטחון המדינה ולהחזרתם לבתיהם; כפי שאני זוכר את חברי ואלה שהלכתי אתם יחד, תמיד בכאב. מעבר לתנחומים, אני רוצה לאחל החלמה לפצועים שנמצאים היום בבתי-החולים השונים. אדוני היושב-ראש, אני מבקש להציג עתה בפני הכנסת את הרכב הממשלה: אריאל שרון – ראש הממשלה והשר לקליטת עלייה; שמעון פרס – סגן ראש הממשלה ושר החוץ; אליהו ישי – סגן ראש הממשלה ושר הפנים; נתן שרנסקי – סגן ראש הממשלה ושר הבינוי והשיכון; סילבן שלום – סגן ראש הממשלה ושר האוצר; שמואל אביטל – שר בלי תיק, אחראי לתיאום עניינים חברתיים; אשר אוחנה – השר לענייני דתות; דליה איציק – שרת התעשייה והמסחר. אני מבקש להביע את תנחומי לשרה איציק על מות אביה, זכרו לברכה. אני דיברתי אתה בבוקר ומסרתי לה את תנחומי. בנימין בן-אליעזר – שר הביטחון; שלמה בניזרי – שר העבודה והרווחה; נסים דהן – שר הבריאות; צחי הנגבי – השר לאיכות הסביבה; מתן וילנאי – שר המדע, התרבות והספורט; רחבעם זאבי – שר התיירות; סאלח טריף – שר בלי תיק; רענן כהן – שר בלי תיק; ציפי לבני – שרה לשיתוף פעולה אזורי. התיק יוחזק לפי שעה בידי השרה לבני ולפיקדון בידיה. כמו כן יימסרו לטיפולה תחומי פעילות נוספים. לימור לבנת – שרת החינוך; אביגדור ליברמן – שר התשתיות הלאומיות; עוזי לנדאו – השר לביטחון פנים; דני נוה – שר בלי תיק, אחראי לתיאום בין הממשלה לבין הכנסת; אליהו סויסה – שר בלי תיק, אחראי לענייני ירושלים; אפרים סנה – שר התחבורה; ראובן ריבלין – שר התקשורת; מאיר שטרית – שר המשפטים; שלום שמחון – שר החקלאות ופיתוח הכפר. הרשימה – לפי סדר האל"ף-בי"ת. חברי הכנסת, הממשלה שהצגתי בפניכם זה עתה היא ממשלה מגוונת ביותר ומייצגת זרמים ומגזרים שונים בחברה הישראלית. ממשלה קטנה והומוגנית יותר ניתן לנהל ביתר קלות. אבל אני חושש, שהמחירים שהיה עלינו לשלם כדי לקיימה בתחומים רבים הם כבדים ביותר. אני יודע שיהיו קשיים, שיהיו מחלוקות. אני מקווה שנמצא בתוכנו את הכוחות ואת הסבלנות לחתור להסכמות ולשמור על האחדות הזאת. ואני רוצה לומר בצורה הכי ברורה, נעבוד כשותפים. אם נעמוד ביחד, כאיש אחד בלב אחד, נוכל לכל האתגרים שבפנינו. אלה רגעים רבי משמעות בעבורי. חיי הוקדשו לשירות המדינה וביטחונה. אני נכנס לתפקידי בחרדת קודש ורואה את עצמי כחוליה בשרשרת היסטורית של עם גדול. היום עיינתי בנאום ההשבעה השני של הנשיא האמריקני אברהם לינקולן; דברים שנאמרו אומנם בנסיבות היסטוריות שונות, ביום 4 במרס 1865, אחרי המלחמה. הדברים מבטאים במידה רבה את תחושותי וכוונותי עם כניסתי לתפקידי כראש ממשלה: "בלא נטירת איבה לשום אדם, ברגש נדיבות כלפי הכול, באמונה תקיפה בדרך הצדק, כפי שהנחיל לנו האל את היכולת להכיר את הצדק, הבה נתאמץ להשלים את המלאכה שבידינו, לעשות כל מה שעתיד להצמיח ולטפח שלום אמת בר-קיימא בינינו לבין עצמנו ובינינו לבין כל העמים".</t>
  </si>
  <si>
    <t>אני מודה לך, גברתי. כדי שלא תהיה טעות, כפי שאני יודע היכן נגבה נמצאת ואיך עמדה במלחמת הגבורה, אני יודע בדיוק היכן כפר-דרום היה, והמקום שבו נרצח חייל בשבת בבוקר, והשני, לצערי, מת מפצעיו, אותו פצוע אנוש, היה בדיוק המקום שהיישוב כפר-דרום היה ממוקם בו. בדיוק אותו מקום.</t>
  </si>
  <si>
    <t>אני רוצה לומר לכם, דיברתי היום עם ראשי הסיעות ואמרתי להם את הדבר הבא: תראו, אנחנו לקחנו על עצמנו הרבה התחייבויות בכל מיני חוקים. יש כאלה שלא תמכו בחוקים. אני, למשל, בחוק משפחות מרובות ילדים תמכתי עקרונית, זה לא היה אילוץ קואליציוני, ויש גם דברים אחרים. חוקקנו את חוק הנגב, ואף אחד לא יסביר לי את חשיבות הנגב, שזו הרזרבה האחרונה שנשארה להתיישבות יהודית שתבוא, כי אני מאמין שבשנים הקרובות יבואו לכאן עוד מיליון יהודים, ואולי יותר. ישבנו בשיחת רעים ואמרתי להם, שלפי דעתי, מה שהיינו צריכים לעשות היום – אמרתי שאני מוכן לבוא לפה, לעמוד ליד הדוכן ולהביט לכולם בעיניהם ולומר: תשמעו, אנחנו נמצאים כרגע בעת חירום. בואו ניקח את כל הדברים האלה ונדחה אותם לשנה הבאה. אני יודע שזה לא טוב, כי כאילו כבר נתנו את זה, ואנחנו צריכים ליטול מאנשים. כל המגבלות קיימות כאן, אבל אנחנו לא נמצאים במצב רגיל.</t>
  </si>
  <si>
    <t>יהיה רק מבחן אחד, יהיה מבחן התוצאה. הבהרנו בצורה הברורה ביותר, שאם תהיה אש, צה"ל יחזור וישתלט מייד על המקומות האלה ועל מקומות נוספים. אין כאן מאבק על עיקרון. העיקרון הוכרע, לצערי, על-ידי הממשלה שלנו. הייתי חבר בה, אף שהצבעתי נגד. המאבק הוא להשגת שקט לתושבי חברון, ואם ניתן להשיג שקט זה בלי שנצטרך לשבת שם, כפי שעשינו בגילה, על-ידי שילוב צעד צבאי עם צעד מדיני – כך צריך לנהוג. זו עמדת הרוב בממשלה וזו עמדתי, וכך עשיתי. המטרה איננה אבו-סנינה, המטרה היא חיסול הטרור, המסייעים לו והיוזמים את פעולותיו. אנחנו עושים זאת, עשינו ונעשה. "האם אתה סומך על המשטרה הפלסטינית, על הבטחת אנשי הרשות הפלסטינית?" מהדהדת השאלה מאז אתמול במסדרונות המפלגתיים ובתקשורת. אדוני היושב-ראש, חברי הכנסת, אני סומך על צה"ל ומפקדיו המצוינים, העומדים בחזית הקשה, על משטרת ישראל ומג"ב ומפקדיהם העושים ימים ולילות לאבטחת חיי אזרחי ישראל, על שירותי הביטחון המעולים שלנו. אני סומך עליהם ורק עליהם. אנחנו סומכים רק על עצמנו. גם זאת הבהרתי לידידינו בעולם, והם יודעים זאת. בעקבות ההחלטה לצאת מאבו-סנינה ומחארת-אלשיח', החליטה, לצערי, סיעת האיחוד הלאומי – ישראל ביתנו לפרוש מן הממשלה. חברי השרים זאבי וליברמן – –</t>
  </si>
  <si>
    <t>אדוני יושב-ראש הכנסת, חברי חברי הכנסת, הנה מוטלים מתינו בשורה ארוכה, נשים וילדים, צעירים וזקנים, ואנו עומדים מולם, מול החלל שהותירו בהירצחם, ללא מלים. בליל הסדר האחרון, בעודי יושב עם בני משפחתי לסדר הפסח, הגיעה אלי הידיעה המרה על הטבח הנורא שנערך ביושבי הסדר בנתניה. אין בכהונתו של ראש ממשלה רגע ארור יותר מהרגע הזה, שבו צלצול הטלפון, או הפתק המוכנס לישיבה מביא בשורת איוב. ואז עולים התמונות והקולות, מראה החורבן, זעקות הפצועים, יללת הסירנות, ואחריהן השקט הנורא של ההלוויות, הפנים והסיפורים האנושיים שניבטים אלינו מעל דפי העיתונים. פניה של רחל קורן, שבעלה ושני בניה נקברים ביום אחד, זה לצד זה, ובמרחק נגיעה ממנה, פניה של כרמית רון, שנפרדת לעולם מבעלה, מבתה בת ה-21, מבנה בן ה-17. פניה של עדי שירן, זיכרונה לברכה, שמובאת למנוחת עולם בעוד שני הוריה מחוסרי הכרה ונאבקים על חייהם בבית-החולים. פניה של זהבה וידר, גיבורה אמיתית של עם ישראל, ששכלה בליל הסדר את בעלה, את בתה ואת חתנה, ובעיצומם של ימי השבעה הסכימה לתרום את איברי בעלה להצלת אם משפחה פלסטינית משועפאט, סמל לכך שגם ברגע הנורא מכול איננו מוכנים לאבד את צלם האדם שבנו. קורבנות של דו-קיום, אלה שעולמם חרב עליהם, שישבו לאכול במסעדה ערבית בחיפה, כשדמם מתערב בדם ערבים ישראלים שישבו עמם. משפחות שלמות, יהודיות וערביות, נגדעות בלהט הטירוף הרצחני שאחז בשכנינו הפלסטינים. וכך רוצים הרוצחים ושולחיהם לגדוע את התקווה לשלום, התקווה לעתיד, התקווה לחיים נורמליים תחת השמש. אין זו יד מקרית, חברי הכנסת, אין זו יד גורל אכזר. לכנופיות הרצח יש ראש, יש מטרה, יש יד מכוונת ושולחת. השליחות היא אחת, לסלק אותנו מכאן, לסלק מכל מקום, מהבית באלון-מורה ומהסופרמרקט בירושלים, מבית-הקפה בתל-אביב ומהמסעדה בחיפה, מבית-הכנסת בנצרים, שם שחטו הרוצחים שני מתפללים בני יותר מ-70, אחד מהם היה בן 79, בהולכם עטופים בטלית לתפילת שחרית, ומשולחן הסדר בנתניה. ויש שולח אחד – ראש הרשות הפלסטינית יאסר ערפאת. זה האיש שהתחייב בשורת הסכמים לזנוח את דרך הטרור, להימנע מהרצח ולמנוע אותו בכוחותיו. הוא בגד בכל הבטחותיו.</t>
  </si>
  <si>
    <t>מהו המתווה שבו אפשר להתקדם לשלום כולל במזרח התיכון? כלשעצמי, אני ספקן ביחס לסיכוי לקפוץ ישירות מהסכסוך האלים שקיים היום להסדר קבע שישים קץ סופי ומוחלט לסכסוך. גישה כזאת עלולה להחזיר אותנו במהירות למבוי סתום. ככלות הכול, הפלסטינים דחו הצעות של הממשלה הקודמת, שכללו ויתורים מופלגים, סירבו להתדיין עליהם ובחרו לנסות ולכפות על ישראל את רצונם בכוח הטרור. רק ברגע שיהיה ברור להם שניסיון זה נכשל נוכל להגיע להפסקת אש אמיתית, ומשם אני מציע להתקדם להסדר ביניים ארוך טווח, שיקבע את דמות יחסי השכנות בין ישראל ובין הפלסטינים. במצב זה יוכלו הפלסטינים לבנות חברה עצמאית מכיבוש, מסממניו, לשקם את כלכלתם ההרוסה – ואנו יכולים ומוכנים לסייע להם רבות בכך – ולהכין את עמם לחיי שלום ושכנות טובה. הסדר ביניים כזה ישים קץ לסבל הנמשך של האוכלוסייה הפלסטינית, זו שרוצה לחיות בשלום, לשגשג ולפרוח. ככל שיתקדמו היחסים בין ישראל לפלסטינים, ככל שנעמיק את הדו-קיום ונדחק הצדה את היסודות הפנאטיים, שרוצים להרוס אותו, כך נגיע מהר יותר למצב שבו נוכל לקבוע את גבולות הקבע בינינו לבינם – –</t>
  </si>
  <si>
    <t>אין זו יד המקרה שאנו חוגגים 53 שנים לכינון הכנסת, נשמתה ולבה של הדמוקרטיה הישראלית, דווקא בט"ו בשבט. חג הנטיעות מסמל יותר מכול את חידוש הקשר שלנו לאדמת הארץ ולזכויות ההיסטוריות המלאות של העם היהודי על ארץ-ישראל. ילדי ישראל, היוצאים מדי שנה לנטיעות באדמות ההר והטרשים החשופים, החופרים גומה להשקיה – ברוך השם, השנה אנחנו לא זקוקים, יש לנו גשמי ברכה – וכנה לתמוך בשתיל הרך מפני פגעי הטבע והסביבה הקשה, מבטאים רצף היסטורי בן אלפי שנים; רצף שהחל בחקלאות ההר והנטיעות בטרסות באדמות הטרשים של ארץ-ישראל, שיזמו ופיתחו יהודים כבר לפני אלפי שנים. אותן מדרגות בהר שאנו רואים היום בארץ יהודה ובשומרון, בחבל בנימין ובהרי חברון, נבנו על-ידי אבותינו. כיושבי ההר, רק היהודים בנו אז טרסות לעיבוד חקלאי, אף אחד לא בנה מאז.</t>
  </si>
  <si>
    <t>כבוד היושב-ראש, כנסת נכבדה, ברשותך, אדוני היושב-ראש, אני רוצה לומר כמה מלים על נושאים קשים אחרים שאנחנו מצויים בהם. ישראל עומדת במערכה קשה מול הטרור הפלסטיני, מול התנכלויות ה"חיזבאללה" בחסות סוריה. אנחנו סובלים אבדות, המאבק על צירי התנועה בעיצומו, ערפאת לא נוקט שום פעולות מניעה. ראשי הרשות הפלסטינית ומנגנוניה מסיתים לפעולה נגד ישראל. זה מצב לא קל. אך ראינו קשים ממנו. אני, כידוע, בחרתי להכריז על הפסקת אש. מובן שהגנה על אזרחי ישראל היא חובתנו, וצריך לעשות הכול כדי להבטיח את חיי אזרחי ישראל. כוחות הביטחון עושים מאמץ גדול, גדול מאוד, לבצע זאת. ואני מברך אותם על כך. אני יודע שהדם רותח, ובצדק. אני רואה את הכאב הנורא, ואני רואה בהשתאות את עמידת הגבורה של אנשי ההתיישבות ביהודה, שומרון וחבל עזה, את השליטה העצמית, את הדבקות באדמת ארץ-ישראל. כולנו חבים למתיישבים העומדים עם צה"ל בקו הקדמי, ומכאן אני שולח ברכה חמה למתיישבים. אדוני היושב-ראש, אני יודע שאני מותקף על שהחלטתי על הפסקת אש, ובכל זאת אני מודיע כאן, שהאחריות המונחת על כתפי חייבה אותי לעשות זאת מתוך ראיית התמונה כולה, ולכן החלטתי – ואף הודעתי – על קבלת תוכנית מיצ'ל. המערכה אינה רק ביטחונית. אנחנו חייבים לעמוד במערכה מדינית מורכבת ומסובכת ולהצליח בה, ודבר זה – – –</t>
  </si>
  <si>
    <t>כבוד נשיא המדינה והגברת קצב, משפחת רבין היקרה, כבוד ראש הממשלה לשעבר והגברת ברק, כבוד הרבנים הראשיים, כבוד נשיא בית-המשפט העליון, כבוד השופטים, אדוני היושב-ראש, שרי הממשלה, ראש העיר ירושלים, חברי הכנסת, מוקירי זכרו של יצחק רבין, מכובדי, שוב חלפה שנה, וככל שחולף הזמן, ובקצב האירועים הפוקדים אותנו, יותר ויותר גופים, לעתים אישים פוליטיים, מאמצים את יצחק רבין, זיכרונו לברכה, אל לבם ומנסים להפוך תורתם לתורתו, ולאט לאט, כך נראה לי, אין זה עוד יצחק רבין שיצא לי להכירו ולשרת תחת פיקודו שנים רבות, להאמין בו ולהעריכו כל כך. לפתע זה רבין אחר, שלא היה קיים כלל. יומיים לפני פטירתה של לאה רבין, זיכרונה לברכה, הייתי בניו-יורק, התקשרתי אליה ארצה לבית-החולים, דיברתי עם דליה בתה, שאלתי לשלומה של לאה, ידעתי מה מצבה וחשתי רצון להיפרד ממנה. לאה, בשארית כוחותיה, נטלה את הטלפון ואמרה לי: אריק, נכון שיצחק לא היה מוותר לעולם על ירושלים? בהכירי את יצחק רבין שנים רבות, עניתי ללאה: אני בטוח שעל ירושלים לא היה מוותר לעולם. זו היתה שיחתנו האחרונה. כעבור יומיים נפטרה. הרגשתי בדבריה מעין צוואה, וכדי שלא אתפס גם אני לטעות, עיינתי בנאומיו ומצאתי, שלאה, זיכרונה לברכה, לא לשווא נאבקה. יצחק רבין, שנולד בירושלים בשנת 1922, התחנך בבית-הספר "כדורי" שבגליל התחתון, ויחד עם רבים מחבריו התגייס לפלמ"ח ונמנה עם מפקדיו הבכירים. שימש מפקד חטיבת הראל, שנאבקה יחד עם החטיבה הירושלמית ועם חטיבות נוספות על הגנת ירושלים ושמירת ציר פתוח אליה בקרבות רוויי דם, שבהם שובצו ניצחונות גדולים עם מפלות קשות. נפלה בחלקי הזכות להשתתף כמ"מ באחד הקרבות המרים האלה. עם סיום מלחמת ששת הימים הוענק ליצחק רבין, רמטכ"ל מלחמת ששת הימים, תואר דוקטור כבוד של האוניברסיטה העברית בירושלים, וכך, בעומדו נרגש על פסגת הר-הצופים, פתח ואמר: "ביראת כבוד עומד אני לפניכם, מורי הדור, כאן, במקום הקדום ומלא ההוד הנשקף אל בירת הנצח שלנו וצופה אל פני במותיהן של קדמוניות עמנו – – –". ועוד אמר שם: "העם כולו עמד נפעם ורבים אף בכו לשמע הבשורה על כיבוש העיר העתיקה – – – תחושת הישועה והנגיעה שנגעו הלוחמים הישר לתוך לב לבה של ההיסטוריה היהודית – – – עוררו מעיינות של רגש והתעלות רוחנית. הצנחנים שכבשו את הכותל – עמדו נשענים עליו ובכו". 25 שנים מאוחר יותר, בסיום הקונגרס היהודי בירושלים, הוסיף יצחק רבין: "הכותל המערבי הוא לי מוקד געגועיו של העם היהודי, ואבני הכותל השותקות, שהיו המלט והדבק של עם ישראל לדורותיו, דיברו אלי באותם רגעים יפים ועצובים יותר מכל חלום ושיר". וביום 27 באוקטובר 1994, בעת ביקור הנשיא קלינטון בכנסת, אמר: "אדוני הנשיא, ברוך הבא בביתנו בירושלים, מוקד געגועינו ומחוז חלומותינו במשך אלפי שנים". והוסיף: "הרוב המכריע של העם בישראל רואה את ירושלים כבירת ישראל בריבונות ישראל. ירושלים אינה עניין למשא-ומתן. אין היא עניין למיקוח. נאמנים למורשתנו ולערכינו, נאפשר תמיד חופש גישה ופולחן דתי לבני כל הדתות, אך ירושלים", הוסיף יצחק רבין, "היתה ותהיה לנצח בירתה של מדינת ישראל בריבונות ישראל, לבו הפועם של העם היהודי". "אין שתי ירושלים", אמר יצחק רבין ביום ירושלים ב-29 במאי 1995; "יצאנו למלחמה כדי לחיות ולהנחיל חיים לדורות הבאים – – – רק כאשר הצטרפה ירדן למלחמה ניתן האות. רק אז ניתנה הפקודה לאלוף הפיקוד, עוזי נרקיס, ולמפקדי החטיבות, מוטה גור, אורי בן-ארי ואליעזר אמיתי, והם וחייליהם שחררו ואיחדו את ירושלים". בנאומו זה דיבר יצחק רבין על עמידת הגבורה של ירושלים במלחמת העצמאות, על קרבות הגבורה לפריצת המצור מעליה, על הנופלים ובני משפחותיהם, ואמר יצחק רבין: "לא הצלחנו לשחרר את העיר העתיקה, ובמשך שנים חיינו בתחושת כאב, כי העיר חצויה, כי שריד המקדש נשבה בידי זרים. 19 שנים היו הדרכים שלנו אל הכותל שוממות, 'כיכר השוק ריקה, ואין פוקד את הר-הבית בעיר העתיקה', כמאמר המשוררת נעמי שמר". "ירושלים אינה נושא למיקוח", אמר ראש הממשלה יצחק רבין בהודעתו בכנסת ביום 15 במאי 1995, אדוני היושב-ראש, כנסת נכבדה, כמעט שנתיים אחרי חתימת הסכם אוסלו. והוא הודיע את הדברים הבאים: "בנאום הצגת הממשלה הנוכחית בבית הזה, ביום 13 ביולי 1992, אמרתי, בין השאר: 'ממשלה זו, כמו כל קודמותיה, מאמינה כי אין חילוקי דעות בבית הזה בדבר נצחיותה של ירושלים כבירת ישראל. ירושלים השלמה והמאוחדת היתה ותהיה לעולמי עד בירתו של עם ישראל בריבונות ישראל, מוקד לגעגועיו וחלומותיו של כל יהודי'". והמשיך יצחק רבין: "'הממשלה נחושה בדעתה כי ירושלים אינה נושא למיקוח. גם השנים הבאות יעמדו בסימן הרחבת הבנייה בירושלים רבתי'". "הממשלה עומדת גם היום", אמר יצחק רבין, "מאחורי הדברים, ואין בכוונתה לסגת מהם בכל דרך או בכל צורה שהיא". ב-5 באוקטובר 1995, חודש ימים לפני הירצחו, מביא ראש הממשלה רבין לאישור בכנסת את הסכם הביניים עם הפלסטינים ואומר: "ואלה הם עיקרי השינויים – לא כולם – כפי שאנו רואים אותם ורוצים אותם בפתרון הקבע". אקח את אחד מהדברים שהוא דיבר עליהם שם: "בראש ובראשונה ירושלים המאוחדת, שתכלול גם את מעלה-אדומים וגם את גבעת-זאב, כבירת ישראל, בריבונות ישראל, תוך שמירת זכויותיהם של בני הדתות האחרות, הנצרות והאסלאם, לחופש גישה ופולחן במקומות הקדושים להם, על-פי נוהגי דתם". בפתיחת חגיגות 3,000 שנה לירושלים בוושינגטון אמר יצחק רבין, ב-25 באוקטובר 1995, ממש ימים אחדים לפני הירצחו: "ירושלים שלי היא עיר השלום, שממנה תצא הבשורה הגדולה לכל הדתות, לכל העמים: כי מציון תצא תורה ודבר ה' מירושלים, וגם – יהי שלום בחילך, שלווה בארמנותייך". "אנחנו חלוקים בדעותינו מימין ומשמאל. יש לנו ויכוחים על דרך ועל מטרה. בישראל אין לנו ויכוח בנושא אחד: שלמותה של ירושלים והמשך כינונה וביסוסה כבירתה של מדינת ישראל. אין שתי ירושלים. יש רק ירושלים אחת. מבחינתנו, ירושלים אינה נושא לפשרה, ואין שלום בלי ירושלים" – הכול דבריו של יצחק רבין, זיכרונו לברכה. "ירושלים, שנחרבה שמונה פעמים, שבמשך שנים לא היתה לנו גישה אל שריד מקדשנו, היתה שלנו, תהיה שלנו, היא שלנו, וכך תהיה לעולמי עד." מילאתי את צוואתך, לאה. אגשים את שבועתך זו, יצחק.</t>
  </si>
  <si>
    <t>כבוד נשיא המדינה והגברת קצב, אדוני יושב-ראש הכנסת, משפחת בגין, ראש הממשלה לשעבר בנימין נתניהו, לוחמי האצ"ל, ותיקי תנועת ז'בוטינסקי, חבריו של מנחם בגין, והקרוב ביותר אליו, יחיאל קדישאי, חברי הכנסת היום ובעבר, אנו מציינים היום עשר שנים לפטירתו של ראש הממשלה מנחם בגין, זיכרונו לברכה. דמותו של מנחם בגין צרובה בזיכרונו של העם הזה. דור התקומה התברך במנהיגים דגולים, אנשי חזון ומעשה, שמעטים כמותם בתולדות העמים. דומה שבין ענקי הדור הזה מיתמרת גם דמותו של ראש הממשלה השישי של ישראל: לוחם למען עמו משחר נעוריו. מפקד המחתרת הלוחמת לשחרור המולדת, פטריוט. פרלמנטר גדול ומדינאי, שהממד המוסרי, כמו גם ההיסטורי, בלטו במחשבתו המדינית. ראש הממשלה שפרץ את הדרך לשלום ובה בעת הסיר סכנות ביטחוניות אדירות מעל דרכו של עם ישראל בארצו. בפרק זמן של שש שנים תחת הנהגתו עברה המדינה מהפכה מדינית וחברתית: ממפעל שיקום השכונות לליברליזציה בכלכלה; מהסכם השלום עם מצרים ועד המאבק הנחרץ בטרור האש"פי, ששיאו בגירוש ערפאת ומחבליו מביירות; מהמבצע הנועז להשמדת הכור האטומי בבגדד ועד למפעל ההתיישבות היהודית בגליל, בשומרון, ביהודה, בחבל עזה ובחבלי ארץ אחרים. מי שעמד על עקרונותיו במשך שנות דור עד שזכה לקבל את אמונו של העם, חולל במהלך שנות שלטונו גדולות ונצורות. זכיתי לכהן בשתי הממשלות בראשותו של מנחם בגין. עד היום חרותים בזיכרוני פרקים מדבריו בישיבות הממשלה ובכנסת, דברים חדורי גאווה לאומית על זכותנו על ארץ-ישראל, על זכותנו להגנה עצמית ועל אמונתנו בנצחיותו של העם היהודי. גדולתו של מנחם בגין היתה אהבת ישראל גדולה – אהבת אמת לעם היהודי שלמאבקו התגייס מנעוריו. אהבה זו עמדה לו גם ברגעים קשים – בימים שבהם נרדף עם חבריו, בימים שבהם הותקף בשלטון ובאופוזיציה בסגנון משתלח ורווי שטנה. ואהבה זו עמדה לו גם בימים של כבוד ותהילה. בטקס הענקת פרס נובל לשלום, כשאחד מגדולי הישגיו זכה להכרה בין-לאומית, אמר מנחם בגין: "אני מודה לכם על הכבוד והיקר שחלקתם לי. עם זאת, אין הוא מגיע לי. הוא מגיע לבני עמי, העם העתיק והאומה המתחדשת שחזרה אל ארץ אבותיה מתוך אהבה ונאמנות, לאחר אלף ותשע-מאות שנה של ייאוש, השפלה וחורבן פיזי מוחלט. הכרה רבת יוקרה זו מגיעה לבני עמי משום שסבלו כה רבות, משום שאיבדו כה הרבה, משום שהם אוהבי שלום ורוצים בו בכל לבם, לעצמם ולמען שכניהם. בשמם אני מקבל בענווה את הפרס, ובשמם אני מודה לכם מעומק לבי". אני רואה את רעיון אחדות הגורל היהודי כצוואתו העיקרית של מנחם בגין. גם אחרי הטרגדיה הגדולה של "אלטלנה" ציווה בגין את אנשיו והתווה את הגבול: לא תהיה מלחמת אחים. וכך אמר כמפקד הארגון הצבאי הלאומי, לאחר אותה פרשה – מהאיומות בתולדות עמנו – בשידור לאנשיו, לאומה, באותו יום קשה, ב-22 ביוני 1948: "אנו נוסיף לאהוב את עם ישראל ואנו נוסיף להילחם למען ישראל" – – – "כי המלחמה היא למען הכול. כי העם בסכנת קיום" – – – "עזרו אתם גם לי לשכנע את אנשי, עזרו גם לי לשכנע כי אסור שאח ירים יד אל אח. שאסור כי נשק עברי יפעל נגד לוחמים עבריים" – – – "יעמוד כל אחד לימין חיילינו – כל חיילינו – עד אשר שוב יתלכדו ויהיו לעם אחד, למחנה לוחם אחד". לאחר שנים רבות, עת כבר כיהן כראש ממשלת ישראל, אמר, כי תקוותו היא שאחרי מותו ייזכר, מעל לכול, כמי שמנע מלחמת אחים, והוסיף: "זה חשוב בעיני יותר מהפיקוד על המחתרת, מראשות הממשלה, מחוזה השלום ומחוק רמת-הגולן". אנו נוסיף לזכור ולאהוב את מנחם בגין הפטריוט, המנהיג, המדינאי, הפרלמנטר, איש ההדר, איש המוסר, איש הכבוד, הלוחם הנאמן. מדבריו, מסיפור חייו, עולה אמת גדולה – אמת חיינו, תמצית מאבקנו לשלום ולביטחון בארץ הזאת. נזכור את אשר לימדנו וננחיל את האמת הזאת לדורות הבאים. יהי זכרו ברוך.</t>
  </si>
  <si>
    <t>בפריס – מפגש חברים במרכאות, ואולי בלי מרכאות, ושותפות לדרך בין ראש ממשלת ישראל לבין ערפאת, שמדווח משם לעולם שאת הפיגוע בנתניה ביצעו יהודים. בבתי-החולים בארץ עוד מתענים כמה מהפצועים מפעולת טרור פלסטינית. בפריס – חיבוקים ונשיקות, הרכנת ראש וביזוי אישי ולאומי. ובירושלים – התרופפות גוברת במעמד ישראל בבירתה ירושלים. כתוצאה מחולשת הממשלה, מוויתוריה, מכרסמת הרשות הפלסטינית יותר ויותר במעמדה של ירושלים כבירת ישראל ומפגינה בכל הזדמנות שליטה ביטחונית פלסטינית בירושלים. הפעילות השלטונית של הרשות הפלסטינית בירושלים גוברת, ללא כל תגובה מצדה של ישראל. אדוני היושב-ראש, כנסת נכבדה, מצב כזה בזמן ממשלתו של נתניהו לא היה – כדאי שתלמדו – וגם אז לא ננקטו כל הצעדים הדרושים. הרשות הפלסטינית חזרה לפעילות מדינית ב"אוריינט האוס", ומתוך התחכמות, בבתים סמוכים השייכים לה. בעת ביקורו של שר החוץ הצרפתי מר ודרין, סולק איש ביטחון ישראלי שליווה אותו כחוק בעת ביקורו בבית-החולים הצרפתי על-ידי אנשי ביטחון פלסטינים. הממשלה התקפלה ללא תגובה. שום תגובה לא היתה. לא חלפו ימים רבים, ובעת ביקורו של שר החוץ הבריטי בירושלים סולק איש ביטחון ישראלי ואף הוכה על-ידי כנופיית בריונים, כעשרה במספר, לובשי מדים אחידים מאנשי כוחות הביטחון הפלסטיניים – זה בירושלים – ונמנע ממנו למלא את תפקידו. שעה וחצי נמשכו תחינותיה של ישראל במשא-ומתן שניהלה משטרת ישראל עם פייצל חוסייני עד שזה הסכים ששניים מן הבריונים הפלסטינים יצאו אל כוחות המשטרה. שם לא פרצו כוחות הביטחון פנימה כדי ליישם את החוק, כפי שעשו בחוות-מעון. הגה לא נשמע מפי ראש הממשלה ועוזריו על הצורך למלא אחר הוראות החוק. וצריך למלא בקפידה אחר הוראות החוק. החוק חייב להיות מיושם על-ידי כולם. אף ציוץ לא הושמע על-ידי הממשלה ודובריה. ההתרפסות נמשכת. משלחת פרלמנטרית ירדנית קיימה פגישה מדינית ב"אוריינט האוס", בכנסת – לא. והממשלה שתקה. משלחת פרלמנטרית ומוניציפלית מרוקנית, אורחת רשמית של הרשות הפלסטינית, קיימה פגישה ב"אוריינט האוס", והממשלה החרישה. ומצעד ההפרות של ההסכמים שעליהם חתמה הרשות הפלסטינית – נמשך ונמשך. ורק הבוקר, נדמה לי, קיים ראש הוועדה הפלסטינית במפלגת העבודה – מוסד מעניין – –</t>
  </si>
  <si>
    <t>אנחנו נמצאים בחודש מאי. חודש קשה היה חודש מאי 48'. ב-13 במאי נפל גוש-עציון, העיר העתיקה נפלה סופית ב-28 במאי, ירושלים במצור קשה. לפני 52 שנים נלחמנו כדי לפרוץ את המצור מעל ירושלים. קברות הנופלים מעטרים את הרי ירושלים: נופלי העיר העתיקה ושיח'-ג'ראח והר-ציון, מנזר סן-סימון ורמת-רחל.</t>
  </si>
  <si>
    <t>הרי רצית לדעת, הרי אני לא חייב להסביר לך, אני יכול לקבוע אתך פגישה במשרדי אם תרצה. מאחר שאתה כל כך רוצה לדעת, תרשה לי לומר לך, שהמפה הזאת, שלא במקרה הראו רק קטע קטן ממנה, זאת מפה למטרה אחרת לחלוטין, זו מפה שנועדה להראות אפשרות יצירת דרכי תנועה לפלסטינים מג'נין בצפון ועד חברון ודהרייה בדרום בלי לעבור בתוך אזורים שנתונים לשליטה שלנו או בלי מחסומים – – –</t>
  </si>
  <si>
    <t>אני בטוח שראש הממשלה רצה אבל לא יצא. הוא עסוק, הוא עסוק בוויתוריו לערפאת. אדוני היושב-ראש, מדובר בנגב, מדובר בהר-הנגב, אפשר ליצור שם תעסוקה לו זה היה מעניין את הממשלה. אני מודיע, אדוני היושב-ראש, אנחנו נעשה זאת. הסתכלתי – חלק מן ההבטחות שנתן ראש הממשלה – והנה רשימה קצרה של הבטחות ברק שאת כולן נשא הרוח. ברק הצהיר: ירושלים השלמה היא בירתה הנצחית של מדינת ישראל, לא נתפשר ולא נוותר על עיקרון זה. בפועל הוא התפשר ואף מוכן לחלוקתה של העיר. אם אתם שואלים אותי מה קורה כרגע, מה הוא המחסום העומד בפני ברק כרגע – רק מחסום אחד: הוא מחכה להסכמת ערפאת. אין לו; הוא הסכים לכך. ברק הבטיח חינוך חובה חינם לגילאי שלוש-ארבע, יום לימודים ארוך לכל ילדי ישראל, מתן תמריצים לקידום מערכת החינוך ביישובי עדיפות לאומית ובשכונות שיקום. הבטיח ולא קיים. מעניין, ברק הבטיח שייזום שינוי בחוק לגיוס חרדים בצה"ל, ביטול הפטור לבני ישיבות, גיוסם לצה"ל ושילובם ביחידותיו. התפאר ערב הבחירות, אדוני היושב-ראש, ונסוג נסיגה מבוהלת. אני לא מביע פה את דעתי בנושא הזה, אני רק בא ואומר מה הן הבטחות ברק. ברק הבטיח תוכנית חלוקת משאבים ממלכתיים על-פי קריטריונים ויעדים לאומיים, ולא על-פי מפתח סקטוריאלי ולחצים פוליטיים. בפועל נכנע ללחצים פוליטיים בחלוקת המשאבים. ואיפה ההבטחה למתן פטור מלא ממס הכנסה ומביטוח לאומי לעובדים המשתכרים שכר מינימום? פה בעיקר הנושא של ביטוח לאומי. ברק הצהיר, כי "נעודד מפעלים היוצרים מקומות עבודה במוקדי אבטלה". בפועל האבטלה העמיקה והחריפה דווקא במוקדי האבטלה בעיירות הפיתוח מצפה-רמון, אופקים, קריית-שמונה. מה עם ההבטחות להקלות ולתיקוני חקיקה שיקלו על זוגות צעירים ברכישת דירה ובהחזר המשכנתה? יש פתרונות, גם הצעתי כאלה. ברק לא עשה מאומה. ברק גם הבטיח שירותי בריאות נאותים ושוויוניים לכל אזרח ורפורמה מקפת במערכת המיסוי להקלת הנטל על שכבות הביניים. כל זה, אני חושב, העתקים מתוך האינטרנט של מפלגת העבודה, אם אינני טועה, או מקור דומה לזה. בפועל מערכת הבריאות היא בעיקר לעשירים ומערכת הבריאות הציבורית מתמוטטת. ראש הממשלה ברק אמר ולא עשה, הבטיח והפר. אמינות, מסתבר, איננה הצד החזק שלו. ועוד סכנה. מעבר לדרך ניהול המשא-ומתן המדיני, הקורע את העם בישראל לגזרים, קיימת סכנה גדולה לדמוקרטיה הישראלית. אין ממשלה, אין לראש הממשלה רוב בכנסת, ראש הממשלה מנסה להתעלם מהכנסת, נעשים פיטורים המוניים על רקע פוליטי בצורה גסה. הממשלה מנסה להשתלט על רשות השידור, כמו במדינות טוטליטריות. הממשלה מתכוונת לעקוף את ערוץ התקשורת הממלכתי ברוסית – ערוץ תקשורת ממלכתי, אדוני היושב-ראש – ולהקים ערוץ ברוסית של הממשלה לניהול תעמולה בין עולים מרוסיה שנרתעים ממדיניותו של מר ברק. אני שואל את מר ברק: לאן אתה מוביל? תעלולים לא יצלחו, משחקים קואליציוניים שמטרתם אינה להביא לממשלה רצינית שמתפקדת לא יעזרו. ומעבר לכך, ברק הרים יד על ירושלים, ומי שמרים יד על ירושלים יוחלף. כולנו מחויבים לשלום, כולנו רוצים בו, אבל אנחנו רוצים שלום טוב יותר, בטוח יותר, שלום לדורות, שלום עם ירושלים המאוחדת והבלתי-מחולקת, בירת מדינת ישראל לנצח נצחים. תודה.</t>
  </si>
  <si>
    <t>שלום עם ירושלים מאוחדת ובלתי מחולקת כבירת הנצח של ישראל. אדוני היושב-ראש, כנסת נכבדה, מחובתי למסור לכנסת, שהבוקר התכנסו ראשי מפלגות האופוזיציה וסיכמו כדלקמן: 1. המפלגות רואות בדאגה ובחומרה רבה את נכונותו של ראש הממשלה אהוד ברק לפגוע בשלמות ירושלים ולוותר לרשות הפלסטינית בכל התחומים, ויפעלו יחד לסכל סכנות אלה. 2. הפורום מאוחד בדרישתו ובתמיכתו בחוק לפיזור הכנסת ובהקדמת הבחירות. אדוני היושב-ראש, לשום ראש ממשלה אין זכות לוותר בירושלים. ירושלים היא נחלתו של העם היהודי כולו. בחלקנו, בזכותנו, הדור שלנו, נפלה הזכות הגדולה לשחרר את ירושלים ולאחדה, והיא למשמורת בידינו לדורות יבואו. לנו יש אחריות גם לדור הזה וגם לדורות הבאים. ערפאת אומר, ואני מעריך זאת, אני מוכרח לומר, אני ממש מתייחס אליו בכבוד בעניין זה – –</t>
  </si>
  <si>
    <t>אתה, מר ברק, עוסק בוויתור גורלי, שימנע שלום אמיתי ומביא לפירוק המדינה ולקרע עמוק בעם, אפילו בלי להגיע לגמר הסכסוך. בקמפ-דייוויד, ששמו שונה לפי דרישת ערפאת למחנה מס' 3 – אינני יודע מדוע – ממתין ברק בהתרגשות בעוד עוזריו מפיצים: הכול תלוי בתשובת ערפאת, הכול תלוי בתשובת ערפאת, יסכים או לא יסכים? אני קורא לראש הממשלה ושואל: לאן אתה מוביל אותנו? גורלנו, מר ברק, אינו תלוי בערפאת, גורלנו בידינו. אני קורא לך, אל תשים את גורלנו בידי ערפאת, לא הוא יקבע את עתידנו. למרות ויתוריך חסרי הפשר, הכול עדיין בידינו.</t>
  </si>
  <si>
    <t>– – שבזמנם שלטו בירושלים, פתאום טוענים ואומרים: אין מי ששולט בכלל במקום הזה. אבל כדאי שהציבור בארץ ידע, ששועפאט והשכונות לידה מבודדות אוכלוסייה יהודית של למעלה מ-100,000 נפש, וזה, כמובן, לא יקרה – – –</t>
  </si>
  <si>
    <t>– – לא המלים חשובות, לא הניסוחים, אלא המהות. למה בעצם מתכוון ראש הממשלה מר ברק? בשיחותי עם ראש הממשלה התברר לי, כי הוא אינו מוכן לזנוח את רעיונות קמפ-דייוויד, ולזה אינני יכול לתת יד. תארו לעצמכם עד כמה חמור יותר היה מצבנו לו היתה העיר העתיקה נמסרת ברובה לפלסטינים לפי רעיונות קמפ-דייוויד.</t>
  </si>
  <si>
    <t>– – – את המחזה "קשה להיות יהודי". האמינו לי, קשה גם להיות פלסטיני. לכן צריך למצוא גם פתרון לבעיות האלה, ויש להן פתרון, וכבר הצעתי זאת כשאני ניהלתי את המשא-והמתן על הסדר הקבע. מבין הבעיות שהועלו, אחת יכולה להיות מיידית והיא אולי הסכנה הגדולה ביותר שלפתחנו, והיא הכרזה פלסטינית חד-צדדית על הקמת מדינה פלסטינית והצורך של ישראל להחזיק באזורים החיוניים לביטחונה ולעצם קיומה. זה מסוג הדברים, אדוני היושב-ראש, אדוני ראש הממשלה, שאינם סובלים דיחוי. זה יכול לקרות כל יום. אני יודע שראש הממשלה נוסע לחוץ-לארץ, ראש הממשלה נוסע הנה, הזמן חולף, זה דבר שיכול להיות כל רגע, ואותם אזורים שאנחנו נחזיק או חייבים להחזיק, אלה ישפיעו על ביטחוננו ואולי על עצם קיומנו. לכן בישיבת ראשי מפלגות האופוזיציה קיבלנו היום את ההחלטה הבאה, ואני מצטט: האופוזיציה מוכנה – – –</t>
  </si>
  <si>
    <t>אדוני היושב-ראש, כנסת נכבדה, חברי מיישובי הצפון, תושבי מעלה-יוסף, אני מכיר אתכם שנים רבות. היתה לי הזכות לפעול יחד אתכם בכל תפקידי: הן בצבא לפני שנים רבות והן בממשלה. אני רוצה להודות לכם בשם כולנו על שעמדתם בקו החזית במשך 50 שנה. בזכותכם – בזכותכם, ותמיד תזכרו זאת – בזכותכם אנחנו שם. לא פונקתם – לא בקרקע, לא בתנאים; לא נהניתם ממה שקיבלו מושבים ותיקים. תמיד הייתם חדשים. אני מביט בכם ומרכין ראשי בפניכם. דבקותכם בסלע, בהר, מעוררת כבוד. אני מקווה, שהממשלה תבין שצריך לאפשר לכם, יישובי הגבול, יישובי הספר, להתפתח, לגדול, כפי שמגיע לעומדים בקו הראשון. אני יודע שזה היה קשה מאוד, ועוד נכונו ימים קשים. אתם יכולים להביט בעיני כולנו בגאווה על כך שעמדתם, נאחזתם, ואני רוצה לאחל לכם שתמשיכו להתפתח ותמשיכו להצליח. ושוב – תודה לכם בשם כולנו.</t>
  </si>
  <si>
    <t>– – וממליצים כמעט מדי יום לפנות את כפר-דרום, צריך להזכיר שכפר-דרום עמד במערכה ופונה רק ב-8 ביולי 1948.</t>
  </si>
  <si>
    <t>תודה. מטרתה הראשונה של ממשלת האחדות בראשותי היא להגן על המדינה ולהבטיח את עצם קיומה, לשמור על ביטחונם של אזרחי ישראל ולהבטיח עתיד טוב ובטוח יותר לילדינו. ביטחונם של אזרחי ישראל עמד לנגד עינינו כשהחליטה הממשלה, בעיצומו של חג הפסח, לצאת למבצע "חומת מגן". אני רוצה לשלוח מכאן תנחומים למשפחות חללי הטרור, חיילים ואזרחים, אלה שנפלו ביד מרצחים לפני המבצע ואלה שנהרגו במהלך המבצע ואחריו, ולאחל החלמה מהירה לפצועים בבתי-החולים, אותם נפגעים של כל יחידות הביטחון ומערכות הביטחון, צה"ל והמשטרה שלנו. מבצע "חומת מגן" היה שלב חשוב וחיוני במאבק למיגור תשתיות הטרור, מלחמת חורמה למיגור הטרור בכל מקום שבו הוא נמצא. במהלך המבצע נעצרו למעלה מ-2,000 מבוקשים, חלקם מהבכירים ביותר בארגוני הטרור. נהרסו חלקים רבים מתשתיות הטרור בערים השונות, פוצצו מעבדות חבלה ונתפסו מצבורי נשק, אמצעי לחימה וחומרי חבלה. הישגי המבצע מאפשרים המשך עשייה שקטה על בסיס המודיעין שהינו תוצאת המבצע, שתוצאותיו מדברות בעד עצמן. עשייה מדויקת, קצובה בזמן, שאותה האויב לא שומע, אבל מרגיש היטב על בשרו בעריו, בריכוזי הטרור שבהם הוא מתבצר, במרכזיו. לא סיימנו את המלאכה. מאבקנו בטרור נמשך ויימשך. עקרונות הפעולה שהותוו מייד עם תום מבצע "חומת מגן" מאפשרים לנו להמשיך ולטפל בתשתיות הטרור, תוך כניסה לשטחי הרשות הפלסטינית – כשצריך, כמובן; אין לנו שום כוונה להישאר בשטחים אלה, שום כוונה – איתור מחבלים מתאבדים וסיכול פיגועים בשלביהם הראשונים. אין ולא יהיה מקום מסתור לטרוריסטים, לעוזריהם, לשולחיהם ולכל מי שמטרתו טרור. במהלך כל הפעולות הללו אנו שומרים על העיקרון החשוב, המנחה אותי כל העת – מניעת הידרדרות ומניעת מלחמה אזורית. אמרתי זאת בתחילת כהונתה של הממשלה, וכך אני נוהג. ניתנו, כמובן, הנחיות ברורות לעשות כל מאמץ שלא לפגוע באוכלוסייה אזרחית. גם בחזית הצפון אנו פועלים על-פי אותו עיקרון של מניעת הידרדרות והסלמה. ביקורו של מזכיר המדינה האמריקני קולין פאואל בדמשק הביא לרגיעה במצב לשבועיים, אבל מאז אנו עדים לניסיונות הסלמה חוזרים של ה"חיזבאללה", בעידודה של סוריה. אדוני היושב-ראש, חברי הכנסת, אנחנו עדים למעורבות גוברת והולכת של אירן, בשותפות מלאה של סוריה, בהגברת מערך "קטיושות" ורקטות לסוגיהן, מהן בטווחים שלא פקדו אותנו עד היום אפילו פעם אחת, כמו שאנחנו עדים למעורבות גוברת של הפעילות האירנית בקרב ערביי ישראל. אני אומר מעטים מהם, כי אני בטוח ומאמין שרוב אזרחי ישראל הערבים הפלסטינים – אני יכול לקרוא להם בצורה הזאת, כי הם ערבים פלסטינים – רוצה לחיות ולהשתלב בחברה הישראלית.</t>
  </si>
  <si>
    <t>כבוד נשיא המדינה והגברת קצב, כבוד נשיא המדינה החמישי יצחק נבון, כבוד הרבנים הראשיים, נשיא בית-המשפט העליון ושופטיו, אדוני יושב-ראש הכנסת, חברי הכנסת, מוקירי זכרו של השר זאבי, כנסת נכבדה, חלף שבוע מאז נרצח השר רחבעם זאבי בידי מרצחים פלסטינים. בשבוע זה דיברנו הרבה על משנתו המדינית, שהיא בעצם משנתם של אבות תנועת העבודה, ברל כצנלסון, יצחק טבנקין, ישראל גלילי, יגאל אלון. במשנה זו נשאר דבק עד יומו האחרון. יש המתיימרים להיות ממשיכים; הוא היה ממשיך אמיתי. זאת תורתם, ועל כך הוא גדל. בהכשרת מעוז-חיים לא חשבו אחרת. בשבוע זה, מתוך העובדה שיש כאן אזרחים רבים שהתקופה ההיא איננה מוכרת להם, למדו אזרחי ישראל להכירו כחבר, כסייר, אוהב נופי מולדתנו, אוהב ספר וכותב ספרים, אוהב תנ"ך והיסטוריה של ארץ-ישראל, חוקר עברו של עמנו כאן במשך אלפי שנים של חיים יהודיים רצופים. אני עצמי, בוודאי כמו חברים אחרים, שביקרו ביקורי תנחומים בבית המשפחה והשתתפו בצערם של יעל, של הבנים, הבנות, הנכדים, הנינות, לא יכלו שלא להשתאות מהאוסף של ספרי חקר תורת ארץ-ישראל. אני עצמי, באופן אישי, גם לאומי, מודאג מה יהיה עם הדבר הזה. זאת אומרת, נעשתה כאן עבודה ענקית. לא הספרים הם החשובים. ספרים יש בכל ספרייה, וודאי שבספריות מיוחדות אפשר למצוא ספרים כמו שנמצאו בידיו של גנדי. מי יעשה את העבודה הזאת? מי ימשיך להעמיק את השורשים האלה, שלצערי הפכו – לא אצל כולנו, אבל אצל חלק מאתנו – רדודים יותר במשך השנים? אך גנדי היה, לפני הכול, חייל של מדינת ישראל ושל הרעיון הציוני. הוא נותר חייל גם לאחר שפשט את מדיו הצבאיים לאחר יותר מ-25 שנות שירות בצה"ל. הוא לא היה אלמוני, אבל על שכמותו כאילו נאמרו דברי שירתו של מפקד הלח"י בזמנו, "יאיר", שטרן, בשיר "חיילים אלמונים": "משורה ישחרר רק המוות". רק המוות שחרר את השר זאבי משורת המאבק למען ארץ-ישראל ומדינת ישראל. גנדי נקטף מאתנו בירושלים המאוחדת, שתהיה מאוחדת לנצח נצחים, בירת הנצח של ישראל, כלוחם שנפל על משמרתו. אבל המאבק שגנדי הקדיש לו את חייו ובגינו נרצח עדיין בעיצומו. לנו, אדוני היושב-ראש, חברי הכנסת, לנו אין אופציה של רפיון או ייאוש. אנו, שזכינו להשתתף ולראות בהקמת המדינה ובשגשוגה, בהתגשמות חלום הדורות, חייבים להתמיד במערכה מתוך נחישות. עלינו לגייס את רוח העמידה של עמנו. חברי הכנסת, לפני כשנה פתחו הפלסטינים באלימות, בעיצומן של שיחות השלום על הסדר הקבע בינינו – נכון, לא עם ממשלתנו, אבל עם ממשלה בירושלים. הם חשבו, כי באמצעות טרור ואלימות יכניעו את ישראל. הם הניחו, שלאחר שהממשלה – אותה ממשלה שדנה וכוונותיה בוודאי היו לפי אמונתה – כבר הציעה להם ויתורים חסרי תקדים, יצליחו להשיג ויתורים נוספים באמצעים אלימים. הם הניחו, כי יצליחו לבודד את ישראל בזירה הבין-לאומית, וכך לתמרן אותה להסכם שעיקריו יעמדו בניגוד גמור לאינטרסים הלאומיים של ישראל. הם האמינו כי יצליחו לפורר את החברה הישראלית. את איכות החיים, המשטר הדמוקרטי וריבוי הדעות בישראל הם פירשו כחולשות. אדוני היושב-ראש, חברי חברי הכנסת, הם טעו. מקץ שנה הם לא השיגו כל הישג. העם בישראל רוצה שלום, אך הוא מאוחד בהתנגדותו לוויתורים לטרור. קמה בישראל ממשלת אחדות לאומית, שלא תנהל משא-ומתן תחת אש. הניסיונות לבודד את ישראל בזירה הבין-לאומית נכשלו. המהלכים במועצת הביטחון של האו"ם, עד כה, סוכלו. אני מקווה שכך יהיה גם בעתיד. כוחות הביטחון שלנו נחלו הישגים יוצאים דופן במאבק בטרור. הידידות העמוקה עם ארצות-הברית שרירה וקיימת, חרף – אני אומר את זה בכאב – גילויי פניקה מקומית בלתי מכובדת. אלה ידידות ושותפות אמת, גם אם לא תמיד מסכימים בכול. זה בדיוק כוחה של ידידות אמת. אמרתי שלפלסטינים לא היה כל הישג, ואין זה מפתיע. את כל הישגיהם המדיניים השיגו הערבים במשא-ומתן. באלימות הם המיטו על עצמם רק טרגדיות. גם היום לא הסתלקו תקוותנו ורצוננו בשלום, אבל היום ברור מהם התנאים שעליהם ניתן יהיה לייסד תהליך אמיתי של שלום, והראשון ביניהם – פירוקם של ארגוני הטרור הפלסטיניים כולם מנשקם. ללא פירוק תשתית הטרור, ללא סילוק האופציה הטרוריסטית, לא תוכל להיות כל התקדמות של ממש לשלום, כי אנחנו לא נתפשר עם הטרור. ואינני מדבר על הצהרות והבטחות, מהן שבענו. לא הצהרות – מעשים. לא מלים – עובדות. היהודים הם עם של מאמינים, ואולי טוב שכך, אך בואו נדע ונזכור, מולנו טרור אכזרי, בוגדני ונחוש. אמרתי גם מעל הבמה הזאת, כי אני מוכן לוויתורים כואבים למען שלום אמת, שלום לדורות, אבל שלום אמת לא ייתכן בצל הטרור, עם השנאה היוקדת, עם ההסתה הבלתי-פוסקת, עם החתירה להשמדת ישראל. חברי הכנסת, ישראל מחויבת לשלום ורוצה שלום. ישראל מעוניינת לחזור לשולחן המשא-ומתן המדיני והודיעה על הסכמתה לתוכנית מיצ'ל. זאת עמדתנו. אין אפשרות להטיף לעם היהודי על שלום. אנחנו מחויבים לשלום, כי ראינו את כל אימי המלחמות. תכלית פעילות צה"ל ביהודה ושומרון בימים האחרונים היא מניעת טרור ומעצר טרוריסטים. ערפאת לא עוצר – אנחנו עוצרים. וגם הלילה נעשו מעצרים מאוד חשובים, שבוודאי ישפיעו על יכולת ארגוני הטרור להמשיך ולפגוע בנו. ערפאת לא מונע – אנחנו מונעים. חובתה העליונה של ישראל, ככל מדינה, היא להגן על אזרחיה, והיא תמשיך לממש את זכותה להגנה עצמית. הבהרנו את עמדתנו – לא בעקבות פרסומים מפרסומים שונים שהיו כאן, לא בעקבות פרסומים, אמירות או שיחות שהתנהלו אתמול, ובהזדמנות זאת אני רוצה להודות לשר החוץ שמעון פרס על עמידתו התקיפה על ההכרח להפסיק את הטרור ועל כך שאנחנו נמשיך ונפעל עד שנשיג את הישגינו. הבהרנו, כי אין לנו כל כוונה להישאר בשטחי A, וכשנסיים את משימותינו נצא. אם נצטרך לממש שוב את זכותנו להגנה עצמית, לא נהסס ונעשה זאת. הבהרנו כי ישראל תעשה כל מה שבידה על מנת למנוע הסלמה. אני יודע, אנחנו פה ביום זיכרון, אדוני היושב-ראש, אבל גם ביום זיכרון – ואני לא זקוק להציג כאן לא את עמדתי, לא את יחסי, לא את חברותי, אף שהיו גם עתות אחרות, ואמרתי את זה, ולא את הדרך הארוכה והמשותפת בשדות הקרב של ישראל – מן הדין ולבוא ולומר את הדברים כפי שהם נראים. אני מוכרח לומר, אני ראיתי דברים מדאיגים, ואני מקווה שמשפחתו שיושבת כאן לא תכעס שלא חזרתי ועסקתי כאן בדברי השבח והקילוסין והחברות שנאמרו גם על-ידי וגם על-ידי אחרים. המשפחה יודעת בדיוק את יחסי ואת עמדתי ואת הכאב שאני נושא בלבי, אבל אני חושב שצריך בכל זאת לומר כמה דברים. אני שומע מטיחים: אין תוכניות, אין תוכניות מדיניות, אין תוכניות צבאיות. תרשו לי להגיד: ססמאות ריקות מתוכן אינן תוכנית מדינית; דברי בהלה וזריעת פניקה אינן תוכנית צבאית. אי-אפשר להציג עכשיו תוכנית מדינית. כבר ניסינו את זה. ברגע שאתה מציג תוכנית – מייד היא הופכת קו התחלה במשא-ומתן עתידי שיום אחד נגיע אליו. גם בתוכנית הצבאית אין לעסוק בפומבי. יש תוכנית, והיא מתבצעת בהצלחה. כנסת נכבדה, המצב שישראל מתמודדת עמו אינו מצב פשוט או קל. הוא מחייב כוח עמידה, סבלנות, נחישות, התמדה; הוא מחייב את גיוס כוח הרצון של עמנו. אין כאן פתרונות קסם, אין פתרונות קלים. אנחנו נשלם מחיר יקר אם נתפתה להיכנע לטרור. הממשלה שאני עומד בראשה לא תתפתה ולא תיכנע לטרור. מנגד, אסור גם להתפתות ולשכוח כי בסופו של העימות הזה עדיין יהיו כאן שני העמים שנגזר עליהם לחיות יחד בכברת ארץ קטנה זאת, ואפשר לחיות יחד. אנחנו, נבחרי הציבור, צריכים לחזק את כוח העמידה של הציבור אולי יותר מאשר בכל מצב אחר. עלינו לשמש דוגמה באחדותנו. גבירותי ורבותי, חברי הכנסת, עם ישראל הוא עם שוחר שלום. המאבק שלנו בטרור הוא בפשטות מאבק על קיומנו. במערכה כבדה זו נפל חברנו ועמיתנו לכנסת ולממשלה, השר רחבעם זאבי. על מותו כאילו נכתבו על-ידי "יאיר", שטרן, בזמנו, המלים הבאות: "אני יודע: יום יבוא או ערב,/ אפול חלל בודד בשדה הקרב./ וסביבי תרבוצנה חיתו טרף:/ הישימון, המות, השרב.// אך מה ימתק לי, בישימון המוות,/ מה יערב שרב הישימון/ על כי עיני תוהות בתהום צלמוות –/ תראנה משואות הניצחון.//" גנדי, אני מבטיח לך, אנחנו ננצח. תודה.</t>
  </si>
  <si>
    <t>אולי אני אחזור עוד הפעם על מה שנאמר לי בהיותי ילד: כל הזכויות על הארץ הזאת הן זכויות יהודיות; בארץ הזאת, כל הזכויות ניתנות וצריכות להינתן לכל מי שגר בה, גם זכות הקניין, בהחלט.</t>
  </si>
  <si>
    <t>כבוד נשיא המדינה והגברת קצב, אדוני יושב-ראש הכנסת, יעל היקרה, משפחת זאבי, חברי הכנסת, ארבע שנים חלפו מאז נפל השר רחבעם זאבי, גנדי, השם ייקום דמו, מכדורי המרצחים הפלסטינים. ארבע שנים חלפו מאז קיבלתי את הבשורה במסוק, בדרך לסיור, כמה סמלי, בבקעת-הירדן. אין לי ספק כי אם היה היום גנדי בחיים, היה מתייצב בעוז בראש מקטרגי. אך גם ברור לי כי היה עושה זאת בכבוד, בדרך-ארץ, בדרכו ההוגנת והראויה. בשנה האחרונה הוא חסר לי כאן, בבניין הזה, אפילו יותר מבעבר. גם לאחר מותו נמצאו רבים החולקים על משנתו ודרכו המדינית, אך אין איש שיוכל למחוק או להתעלם ממשנתו הארץ-ישראלית. בחודש יולי השנה קיבלה הכנסת את החוק להנצחת זכרו של רחבעם זאבי. ראיתי חשיבות גדולה במתן הכרה ממלכתית לזכרו ולפועלו של גנדי האדם, ללא קשר למחלוקות הפוליטיות עמו. בימים אלו אנו עוסקים בהרכבת המועצה הציבורית שעתידה לקום על-פי חוק זה, שבה חברים נציגי ציבור וממשלה. בנוסף, יהיו חברים במועצה גם נציגי עמותת מורשת גנדי, שמאז הירצחו עוסקים בפעילות חינוכית ענפה – בדגש על לימודי ארץ-ישראל. אהבתו של גנדי לארץ-ישראל באה לידי ביטוי בכל תפקידיו כלוחם וכמפקד, אך יותר מכול היא באה לידי ביטוי בניסיונו להנחיל את המורשת הארץ-ישראלית ולשומרה. הוא היה מפעל מורשת של איש אחד. הוא ליקט אחד לאחד את חלקי הפסיפס העשיר, המגוון והמורכב של תולדות ארץ-ישראל. הוא ערך ותרגם לעברית 72 ספרים על הארץ שכתבו מטיילים ועולי רגל בכל הדורות. הוא אסף יומני מסע של בני כל הדתות, שנמשכו אל קסמה של ארץ התנ"ך. במסעותיו אל נבכי העבר היהודי, אסף את התשתית העובדתית ההיסטורית של זכותנו על הארץ. כלוחם ואיש הסייפא, האמין שרק כוחנו יבטיח את הקיום הפיזי של העם היהודי בארצו; כאיש הספר ידע שאת קיומנו כאן במדינה יהודית ריבונית נוכל להבטיח רק כאשר תוכר הזכות המולדת שלנו על כברת הארץ הזאת,  על-ידינו,  על-ידי שכנינו ועל-ידי העולם כולו. חברי הכנסת, ארבע שנים חלפו מאז שמט מי שהוגדר כ"אלוף נעוריה של המולדת" את תרמיל המסע הכבד, בעודו פוסע במעלה ההר. לנו נותר רק להעמיס את התרמיל על גבנו ולהמשיך בדרך המתפתלת - למגר את הטרור, להביא ביטחון ושקט לעמנו הכמה לשלום של אמת ולהבטיח לנצח את מדינתו היחידה של העם היהודי, את מדינת ישראל. יהי זכרו ברוך.</t>
  </si>
  <si>
    <t>אני לא הזכרתי כאן את כל המקומות, אבל בהכירי את הכנסת, וברור לי שתמיד יש מארבים גם בכנסת, אני רוצה לומר שבדברים האלה אני בהחלט כולל את בקעת-הירדן, את גושי ההתיישבות, את אזורי הביטחון ואת רמת-הגולן. כל אלה יבוצעו נוסף על ההשקעה המסיבית וחסרת התקדים בבניית התשתיות הלאומיות, תוכנית הרכבת, תוכנית חמש-שנתית לפיתוח הכבישים הבין-עירוניים, פרויקט האנרגיה ותשתיות המים. כל אלה מבטיחים כי ישראל לא תשקוט על שמריה ותהפוך למדינה תחרותית ומפותחת.</t>
  </si>
  <si>
    <t>אדוני היושב-ראש, חברי הכנסת, זו שעת גורל לישראל. על הפרק הכרעה קשה שמעטות כמוה, ומידת חשיבותה לעתיד מדינתנו באזור הזה זהה למידת הקושי, המכאוב והמחלוקת שהיא מעוררת בקרבנו. אתם יודעים שלא בלב קל אני נושא את דברי אלה בפני נבחרי העם ובפני העם כולו, הצופה בנו והמאזין היום לכל מלה הנאמרת פה בכנסת ישראל. זה העם שעמד ועומד בגבורה בכל המסות והמוראים שבמלחמה הנמשכת העוברת מדור לדור, שבה כמו במירוץ שליחים מעבירים האבות את הרובה לבניהם, שבה נמחק כבר כל גבול בין חזית לעורף, שבה גם בתי-ספר ומלונות, מסעדות ושווקים, בתי-קפה ואוטובוסים משמשים יעד לטרור אכזרי ולרצח בכוונה תחילה. העם הזה רוצה לדעת היום איזו הכרעה תיפול בבית הזה בתום הדיון הסוער. מה נאמר לו? ואיזו בשורה נשמיע באוזניו? לי אישית קשה מנשוא ההכרעה הזאת. בכל חיי כלוחם וכמפקד, כאיש פוליטי, כחבר הכנסת, כשר בממשלות ישראל וכראש הממשלה לא ידעתי קשה כמותה. אני יודע מה משמעותה של החלטת הכנסת לגבי אלפי ישראלים המתגוררים זה שנים רבות בחבל-עזה, שנשלחו לשם בשם ממשלות ישראל ובנו שם את בתיהם ונטעו עץ וגידלו פרח, והולידו שם בנים ובנות שלא ידעו בית אחר. אני יודע היטב, אני שלחתי והייתי שותף למעשה הזה ורבים מאלה הם ידידי האישיים. אני מודע היטב למכאובם, לזעמם, לייאושם.</t>
  </si>
  <si>
    <t>תוכנית ההתנתקות אינה במקום משא-ומתן ואינה מבקשת להקפיא את המצב שייווצר לאורך ימים.</t>
  </si>
  <si>
    <t>- -  לרבות דברים אחרים שהושמעו? את זאת אמרתי פעם בוויכוח לאנשי 'גוש אמונים'" - אני מצטט את דבריו של מנחם בגין - "שאני אוהב אותם גם היום ואוסיף לחבב אותם גם מחר. אמרתי להם: אתם חלוצים נפלאים, בוני הארץ, מתנחלים על אדמת טרשים, בגשם בחורף, מתוך קשיים. אבל יש לכם חולשה אחת - פיתחתם בקרבכם איזה תסביך של משיחיות. עליכם לזכור  שהיו ימים" - -</t>
  </si>
  <si>
    <t>חברי הכנסת, בימים אלה פועלים כוחות צה"ל בעומק רצועת-עזה, כדי לסכל ולשבש את איומי הירי על היישובים היהודיים סביב רצועת-עזה ובתוכה. אלפי חיילי צה"ל, יחד עם אנשי זרועות הביטחון האחרות, מחרפים את נפשם באומץ ובכשרון כדי לאפשר לתושבי שדרות, היישובים סביבה ויישובי חבל-עזה להמשיך בחייהם.</t>
  </si>
  <si>
    <t>ההכרעה השנייה שתידרש הכנסת לקבל היא על חוק המכונה חוק פינוי-פיצוי. חוק זה יובא לכנסת כבר בשבוע הראשון של נובמבר, ובו יפורטו כל ההסדרים לפיצוי התושבים שייאלצו לפנות את בתיהם ויישוביהם.</t>
  </si>
  <si>
    <t>אני יודע, ועל כולנו להבין, עד כמה קשה למשפחה להתנתק מאורח חייה. הרי מדובר באנשים שנשלחו לחבל-עזה על-ידי ממשלות ישראל. חלקם חיים שם כבר כ-30 שנה, יש גם יותר. כל אחד בנה בית, הקים משפחה, ילדים נולדו שם כשם שלעתים קבורים שם.</t>
  </si>
  <si>
    <t>אני מצטער על כל אלה שמסרבים להבין זאת, אלה הששים אלי עקירה, שכל חפצם לראות את התמונות של מתיישבים יהודים נעקרים מאדמתם. אני לעומתם כואב את כאבם, שהוא אמיתי ועמוק מכל מה שאפשר לשער - -</t>
  </si>
  <si>
    <t>זאת גם הסיבה, כפי שאמרתי, שבחרתי ביונתן בשיא לעמוד בראש המינהלת - איש התיישבות, אדם מאמין, תושב הספר, שיודע ומבין את שאני יודע ומבין. הנחיתי אותו ואת כל הגורמים שעוסקים בכך לפעול במלוא הרגישות ובמלוא הנדיבות כלפי המתיישבים, וכך נעשה. אני מבקש להודות לו מעל במה זו על שהסכים לעסוק במלאכה הזאת, קורעת הלב, כן, גם את לבו שלו.</t>
  </si>
  <si>
    <t>פגישתי עם הנשיא האמריקני ג'ורג בוש היתה סיכומם של מגעים ממושכים שהתנהלו בעניין זה בינינו לבין הממשל האמריקני, ושהחלו בביקורי ברומא, כאשר העליתי בפני נציג הבית הלבן את כוונתי ליזום את תוכנית ההתנתקות. הנשיא האמריקני הוא ידיד ישראל, והוא מוביל את המערכה הבין-לאומית נגד הטרור. הוא מעריך את מדינת ישראל ואת העם בישראל על עמידתנו האיתנה והנחושה במאבק בטרור. העברתי לנשיא מכתב המפרט את השתלשלות האירועים שהובילה אותי למסקנה שעלינו ליזום את תוכנית ההתנתקות. צירפתי למכתב מסמך המפרט את עקרונות היסוד של תוכנית ההתנתקות, שהוכן על-ידי המועצה לביטחון לאומי בראשותו של האלוף במילואים גיורא איילנד. התוכנית בנויה על-פי העקרונות שכבר הצגתי בעבר -  ייצוב קו ביטחוני שבו ייערך צה"ל באזורים החיוניים להגנה על ישראל; מלחמה נחושה בארגוני הטרור ובראשיהם; הקמת מכשול פיזי - גדר הביטחון המסייעת בהגנה על אזרחי ישראל ומקשה חדירת טרוריסטים למרכזי האוכלוסייה הגדולים - -</t>
  </si>
  <si>
    <t>- - העתקת היישובים הנמצאים באזורים אשר ברור לנו כי לא יהיו בשליטת ישראל בכל הסדר קבע בעתיד - אלו היישובים ברצועת-עזה וארבעה יישובים בצפון השומרון - -</t>
  </si>
  <si>
    <t>בנושא הפליטים הובעה עמדה היסטורית חד-משמעית, שלפיה לא תהיה כל חזרה של פליטים לישראל. כמו כן, יש הכרה אמריקנית בכך שבכל הסדר קבע לא תהיה חזרה של ישראל לגבולות 1967. הכרה זו מופיעה בשני אופנים: תפיסת העובדות שנקבעו בגושי ההתיישבות הישראלית הגדולים ככאלה שאינן מאפשרות חזרה לגבולות 1967 ויישום המושג "גבולות בני הגנה". ארצות-הברית גורסת, כי גושי ההתיישבות הגדולים יישארו בידי ישראל בכל הסדר - -</t>
  </si>
  <si>
    <t>- - - המשא-ומתן על הסדר הקבע יהיה בין ישראל לבין הפלסטינים, אך אם תיווצר במהלכו מחלוקת בנושאים אלה, תתמוך ארצות-הברית בעמדת ישראל, וזה יאפשר לישראל להיות בעמדה טובה יותר. זהו הישג חסר תקדים. הפלסטינים מתחילים להבין כי כללי המשחק השתנו. אם הם לא יעמדו בהתחייבויותיהם, תמשיך ישראל לפעול בעצמה. המדיניות הנוכחית שלהם תוביל אותם רק להמשיך להפסיד נכסים, להמשיך לאבד את הקלפים שלהם במשא-ומתן על הסדר הקבע ולהמשיך לראות את תביעותיהם הלאומיות לא מתממשות. מכתב זה הוא חלק בלתי נפרד מתוכנית ההתנתקות. נשיא ארצות-הברית מביע תמיכה גורפת בתוכנית – הוא רואה בה מהלך היסטורי. יישום התוכנית מבטיח את כל רכיבי ההגנה והביטוח המדיני שקיבלנו מהאמריקנים לשנים רבות. חשוב להבין: מי שרוצה את ההישגים הגדולים שפירטתי צריך לתמוך בתוכנית. מי שרוצה למנוע את הצפתה של ישראל בפליטים, מי שרוצה לשמור על גושי ההתיישבות הגדולים בשליטתנו לנצח, מי שרוצה להבטיח כי כל עוד לא נלחמים הפלסטינים בטרור לא יופעלו על ישראל לחצים מדיניים, מי שרוצה את המחויבות האמריקנית הרחבה לזכותה של ישראל להגן על עצמה, מי שרוצה את התמיכה האמריקנית במלחמתנו בטרור, מי שרוצה שישראל תיזום ולא תיגרר, תוביל ולא תובל – מי שרוצה את כל אלה חייב לתמוך בתוכנית ההתנתקות. כל ההישגים הללו הם חלק בלתי נפרד מהתוכנית שלי. בלעדיה הם יאבדו לישראל. אני רוצה להוסיף ולומר כאן לחברי הכנסת: ההסכם שהושג בין נשיא ארצות-הברית לביני אינו אלא הסכם כולל. מי שחושב שהוא יכול ליטול לו מבין הדברים האלה דבר שנוח לו ולא לקיים דברים אחרים – אני רוצה כאן להבהיר – ההסכם הזה איננו תופס - -</t>
  </si>
  <si>
    <t>חברי הכנסת, ביום ראשון הבא ייערך משאל בקרב חברי תנועת הליכוד על תוכנית ההתנתקות. אני מכיר את הביקורת סביב העברת התוכנית למשאל בקרב חברי מפלגתי. אני חושב שהביקורת הזאת, מקורה באי-הבנה של משמעות המשאל ושל הסיבות שהביאו אותנו לקיימו. זה לא סוד ששקלתי לקיים משאל עם מייעץ כללי לפני שאביא את התוכנית לאישור.</t>
  </si>
  <si>
    <t>בחינת ההליכים שהיו כרוכים במשאל כזה הראתה כי הדבר יהיה יקר מאוד ויימשך זמן רב מהסביר במקרה של מהלך מדיני מורכב כל כך. בכל אופן, אני רוצה להבהיר שהסמכות לאשר את המהלך שיזמתי נתונה בידי ממשלת ישראל. נוסף על כך, הודעתי כי לאחר אישור תוכנית ההתנתקות בממשלה נביא אותה לאישור בכנסת – אלה הם שני המוסדות אשר יאשרו את התוכנית ואת ביצועה. הבהרתי זאת גם במכתבי לנשיא בוש. עם זאת, לא יכולתי להתעלם מכך שבקרב מפלגתי, שחבריה הם שליש מחברי הבית הזה, יש התחבטות אמיתית בכל הקשור לתוכנית. הייתי אומר שיש התחבטות אמיתית אבל יש גם הפרחה של הרבה מאוד ידיעות, בהן ידיעות רבות שאין בהן אמת ואין להן שום יסוד. בהחלט, הדבר הזה מביא להתחבטות. ההתחבטות הזאת צריכה להיות מלובנת על-ידי הגוף הרחב ביותר של המפלגה. בליכוד – מדובר בגוף הגדול ביותר בזירה הפוליטית בישראל – כ-200,000 מתפקדים. ההצבעה בליכוד נועדה לאשר את התוכנית בתוך הליכוד עצמו, כפי שכל מפלגה אחרת יכולה לעשות. המחויבות שלקחנו על עצמנו, אני וחברי בליכוד, לפעול על-פי תוצאות המשאל, היא מחויבות ציבורית מוסרית, לא מחויבות חוקית או הסכמית. אין במשאל דבר המחייב את נציגי המפלגות האחרות. אדרבה, אם יחליטו שאר חברי הבית להתנגד לעמדת הליכוד, ברור שעמדת הליכוד לא תעבור. אני חושב שצריך להעריך את העובדה שמפלגה מעבירה הכרעה קשה ויוצאת דופן כזאת לשיקול הדעת של חבריה. אני בטוח שחברי הליכוד מבינים את חשיבות ההצבעה וילכו להצביע במספרים גדולים, ומכיוון שתוכנית ההתנתקות טובה לישראל – דרך אגב, היא טובה מכל תוכנית אחרת, ולדעתי היא היחידה האפשרית היום –  אני בטוח שרובם יצביעו בעדה. חברי הכנסת, נאומי האחרון כאן במליאה היה יום לאחר הפיגוע הנורא בנמל אשדוד. הבטחתי אז מעל במה זו, כי ישראל תמשיך להילחם בכל כוחה בטרור הפלסטיני. נראה לי כי השבועות שחלפו מאז הוכיחו לארגוני הטרור ולראשיהם את רצינות כוונותינו. כך בכוונתנו להמשיך לפעול - -</t>
  </si>
  <si>
    <t>- - אביא את תוכנית ההתנתקות שלי לאישור הכנסת. בתוכנית זו יש המענה הטוב ביותר למצב שישראל נקלעה אליו בהעדר בן-שיח רציני בצד הפלסטיני. מדובר בהחלטה הרת גורל לעתידה של מדינת ישראל, במהלך הכרוך בהחלטות קשות מאוד. זו החלטה קשה בעבורי באופן אישי ומהקשות בהחלטות שקיבלה הכנסת ב-56 שנותיה, אבל אל מול האתגרים והסיכונים שישראל עומדת לפניהם תוכנית ההתנתקות היא התשובה הטובה ביותר, ובעזרת השם היא תבטיח את עתידה ואת שגשוגה של מדינת ישראל. אני רוצה לסיים בברכת יום עצמאות שמח לחברי הכנסת, לעובדיה ולכל בית ישראל. אני מציע, אדוני היושב-ראש, להעביר את ההצעות לסדר לדיון בוועדת החוץ והביטחון. תודה רבה לכם.</t>
  </si>
  <si>
    <t>כבוד נשיא המדינה והגברת קצב, כבוד הנשיאים לשעבר – הנשיא נבון, הנשיא ויצמן, והגברת ויצמן, משפחת זאבי, אדוני היושב-ראש, חברי הכנסת, אנחנו מציינים היום שנתיים לרצח השר והאלוף רחבעם זאבי, גנדי, שנפל על משמרתו הלאומית מכדורי הטרור הפלסטיני. שנים רבות, עוד בהיותו אלוף בצה"ל, שימש גנדי כמספיד מבוקש של אישים רבים בציבוריות הישראלית. בגלל כושר הביטוי הנדיר שלו והעברית הנהדרת שבפיו, אך לא פחות מכך משום שהיה איש אוהב מאוד ואיש אהוב מאוד על כל מי שהכירו, והוא הרי הכיר את כולם, פנו אליו תמיד וביקשו שיישא דברים לזכר הנפטרים. כך מצא גנדי את עצמו עומד שוב ושוב בבתי-הקברות או במקומות ציבור וסופד – ליגאל אלון, למשה דיין וליקותיאל אדם – או דואג אישית להנצחתם של אנשים כמו דדו, חיים לסקוב, אריק רגב, גד מנלה, חנן סמסון ויוסי קפלן. גנדי לא אהב את התפקיד הזה של מנציח ומספיד לאומי. כששאלו אותו למה הוא עושה זאת, הוא היה אומר שהוא לא עושה את זה בשביל המתים, אלא בשביל החיים, כי כאומה עלינו לשאול את עצמנו על אילו דמויות אנחנו רוצים להתחנך ולחנך, מי צריך לשמש לנו דוגמה לחיקוי ולמופת. ותשובתו היתה: ההנצחה היא למען החיים שלא ידעו את האנשים האלה. וזו בעיני גם מטרתה של ישיבה זו של הכנסת, שבאה להעלות ולהנציח את זכרו של גנדי עצמו, שנרצח לפני שנתיים בידי אנשי הטרור הפלסטיני. השר והאלוף רחבעם זאבי הוא דמות שלאורה ראוי לחנך ולהתחנך. איש מגן, שמנעוריו לחם למען הקמתה של מדינת ישראל ובהמשך לחם על הגנתה; איש ספר, בלי תארים אקדמיים – הוא הציג את עצמו, כך נהג, כבי-ג'יי, "בוגר ג'וערה" - לאלה כאן שהם עוד צעירים, זה היה בית-הספר לקצינים של "ההגנה", בין עין-השופט למשמר-העמק – ובלי תארים אקדמיים הגיע לידענות מפליאה בכל התחומים של ידיעת הארץ, ויותר מכול, היה איש של אהבת הארץ. גנדי היה דוגמה חיה לכך שאהבת ישראל ואהבת ארץ-ישראל אין פירושן שנאת האחר. חבריו הרבים מספור מקרב הדרוזים, הבדואים וערביי ישראל, שלמענם פעל רבות במשך השנים, הם העדות הטובה ביותר לכך. אל הקריירה האחרונה שלו – הקריירה הפוליטית, כמייסד תנועת מולדת – הוא הגיע על כורחו. הוא לא רצה להיות פוליטיקאי, אבל הוא פנה אל השדה הפוליטי מתוך דאגה עמוקה לגורלו של המפעל הציוני. גנדי חש שהבית השלישי איננו מובטח. "לימדו אותנו" – כך אמר – "שנצח ישראל לא ישקר, אבל הוא ישקר  ועוד איך, אם לא נעמוד בשער". והוא העמיד עצמו בשער, כפי שעשה תמיד, מאז מלחמת השחרור, ועוד לפניה, ומבחינתו מלחמת השחרור של ישראל לא הסתיימה והיא עדיין בעיצומה. כמו כל קורבנות הטרור הפלסטיני, גנדי נרצח בגלל היותו יהודי, אך בה במידה, הוא נרצח בגלל היותו סמל – סמל של ישראל גאה, הדבקה באדמתה, אדמת מולדתו ההיסטורית של העם היהודי, ונלחמת מלחמת חורמה באויביה. לפני שנתיים, למחרת הרצח הנפשע, התאחדה הכנסת כולה במפגן אדיר של אחדות בין קואליציה לאופוזיציה וספדה לשר רחבעם זאבי בקול אחד של כאב ואהבה. לצערי, זה נמשך כך רק ימים מספר. היתה זו מחווה מחממת לב לאיש, שכל מי שהכירו מקרוב – שותף פוליטי או יריב – העריך אותו. חברי חברי הכנסת, גנדי איננו, אבל שנתיים אחרי הרצח הוא ממשיך להיות נוכח בלב כל מכריו, ממשיך להיות  מקור השראה וכוח. הוא ממשיך לעמוד בשער. יהי זכרו ברוך.</t>
  </si>
  <si>
    <t>אדוני היושב-ראש, חברי הכנסת, שמעתי בקשב רב את דבריכם, וברצוני להתייחס לנושא בקצרה. כבר שלוש שנים אנו מתמודדים נגד מתקפת טרור פלסטינית אכזרית, ששמה לה למטרה לשבור את רוחה של החברה הישראלית. בשלוש שנים אלה עמדו בגבורה בחזית המאבק נגד הטרור כוחות הביטחון של מדינת ישראל, אזרחי ישראל כולם, ובתוכם מתיישבי יהודה, שומרון וחבל-עזה, שנאלצו להתמודד יום-יום עם התקפות רצחניות נגדם ונגד בני משפחותיהם. במקביל, בעוד המערכה נמשכת, נערך ניסיון של רבים בישראל ובעולם להשחיר את פניהם של המתיישבים, ניסיון אשר קיבל לעתים, למרבה הצער, גיבוי גם מחברי בתוך הבית הזה. לצערי, גם היום ניצלו כמה מחברי הכנסת את הבמה שניתנה להם - -</t>
  </si>
  <si>
    <t>השמצות אלה על ציבור המתיישבים אינן מקובלות עלי, ולדעתי אין להן מקום בשיח הציבורי בישראל. אני חושב שטעות חמורה  עושים אלו בתוכנו – מימין ומשמאל – הקושרים את סוגיית המאחזים הבלתי-מורשים להתיישבות, ובכך משחקים לידי אויבינו.</t>
  </si>
  <si>
    <t>חשוב להבהיר, עתידה של ההתיישבות היהודית ביהודה, בשומרון ובחבל-עזה ייקבע אך ורק כאשר נגיע לדון בהסדרי הקבע, שיובילו, בעזרת השם, לשלום בין ישראל לפלסטינים. אין לנו שום כוונה לעסוק בכך עכשיו, יהיה זה לא נכון מבחינת האינטרסים של ישראל לעסוק בכך כרגע. שאלת המאחזים הבלתי-מורשים היא שאלה ישראלית פנימית מחד גיסא, אך בעלת רגישות בין-לאומית רבה, מאידך גיסא. מנהיגים רבים בכל רחבי העולם, לרבות ידידינו הטובים ביותר, חזרו והביעו בפני ובפני רבים משרי הממשלה מחאה על כך. לכולם הבהרתי כי המאחזים הבלתי-מורשים נבנו ללא היתר. ישראל, כמדינת חוק, תסדיר עניין זה על-ידי הרשויות המוסמכות שלה, על-פי יכולתן ושיקול דעתן, כפי שהיא פועלת ותפעל נגד בנייה בלתי חוקית בכל מקום אחר. הודעתי זאת בכמה ישיבות ממשלה וחזרתי על דברי בהודעתי בפסגת עקבה. הודעתי כי מאחזים בלתי מורשים יפונו. כך פעלנו בממשלה הקודמת ובממשלה הנוכחית, וכך בכוונתנו להמשיך ולפעול.</t>
  </si>
  <si>
    <t>הבהרתי את עמדתי בנושא זה פעמים רבות בעבר. הודעתי גם, והדבר נכלל גם בקווי היסוד ובהסכמים הקואליציוניים, כי לפני משא-ומתן מעשי על הסדר מדיני, היה ויכלול הקמת מדינה פלסטינית, יובא הנושא לדיון והכרעה בממשלה. החודש לפני 33 שנים נפטר המשורר נתן אלתרמן, זיכרונו לברכה. לנוכח ההתפתחויות בארץ ובאזור, כדאי לשים לב למה שכתב באחד משיריו: "כדי שאותו השלום בקומו, לא יבשיל מלחמה חדשה בשקט, יש הכרח שיהיה השלום בעצמו מלחמה בלתי פוסקת, מלחמה נגד כל השלמה ומורך, נגד כל עיוות דין של יחיד ועם, ואפילו שמירת השלום לעת צורך, משומרי השלום בעצמם". כל הסדר מדיני שיושג בעתיד צריך להבטיח את האינטרסים ההיסטוריים, הביטחוניים והאסטרטגיים של ישראל, ובראשם ויתור פלסטיני על התביעה המופרכת המכונה "זכות השיבה", להחדרת המוני פלסטינים לתוככי ישראל; קיומם של אזורי ביטחון וחיץ ושמירה על שלמותה ואחדותה של בירת ישראל, ירושלים. הממשלה בראשותי תפעל לפריצת דרך בנושאים חשובים נוספים בחיי המדינה. היעד המרכזי והחשוב ביותר של הממשלה החדשה יהיה עלייה גדולה לישראל. העלייה היא נשמת אפה של הציונות, העלייה היא המנוע הכלכלי של המשק. חיוני לפרוץ לאופקים חדשים בתחום זה, וניתן לעשות זאת. נפעל לחיזוק המפעל ההתיישבותי החלוצי בכל חלקי הארץ. ירושלים בירת ישראל המאוחדת והבלתי-מחולקת תעמוד לנגד עינינו. נפעל להרחבתה של העיר, לפיתוחה ולהדגשת מרכזיותה בחייו של כל יהודי בארץ ובתפוצות. אני חוזר כאן על השבועה שנשבעתי בנאום השבעתי הקודם, שנשבעו כל ראשי ממשלות ישראל בנאומי השבעתם, ובהם ראש הממשלה המנוח יצחק רבין, זיכרונו לברכה. "אם אשכחך ירושלים תשכח ימיני. תדבק לשוני לחכי אם לא אזכרכי, אם לא אעלה את ירושלים על ראש שמחתי". נפעל כדי להשלים חוקה לישראל בהסכמה - -</t>
  </si>
  <si>
    <t>- - - זאת מול אירועי דמים מרצח המשפחות בחיפה, רצח אנשי השגרירות האמריקנית בעזה ועד הפיגוע אתמול ליד עופרה, שמוכיחים כי הטרור מנסה לכבות כל ניצוץ של תקווה לנו ולפלסטינים.</t>
  </si>
  <si>
    <t>- - להמשיך ביישום ציוויי מגילת העצמאות, פעולות החקיקה, קידום העלייה ובכל הנושאים האחרים העומדים על הפרק ועוד יעלו על הפרק - אוי להם אם יתברר שבכל אלה יאשר מר רבין את חששותינו. לא נרשה כי במסווה של הבטחת שלום ושפע כלכלי יניח מר רבין יסודות למדינה ערבית שנייה בתוך שטח ארץ-ישראל, בצד מדינת ירדן, שהיא המדינה הפלשתינית, ונוסף עליה. לא נשלים, וניאבק בכל כוחנו בכל מעשה ובכל מדיניות של ממשלת רבין שתדחף את מדינת ישראל אל הדרך להתפתחותה, כלומר להתנוונותה, כמדינה דו-לאומית, ברוח חזון העיוועים של השמאלנות הישראלית. אני מנסה להאמין, שבכל זאת רוח הציונות האמיתית תגבר, ואם כך יהיה, ורק אחרי שנראה שכך יהיה - בינתיים האמון שלנו לא יהיה בממשלה הזאת - נוכל לברך את ראש הממשלה להצלחה במשימתו הכבדה. תודה רבה.</t>
  </si>
  <si>
    <t>- - - וההסתה בעיתונות הערבית, והאזהרות המופיעות שם והאיומים נגד מכירת אדמה או דירה. תפתחו ותראו את מודעות האזהרה לגבי משהו בעניין בית-צפאפא. הרי אתם קוראים את העיתונות הזאת. וזאת מלבד פעילות כוחות הביטחון הפלסטיניים נגד אלה שנחשדים ברצון למכור.</t>
  </si>
  <si>
    <t>- - בדיון בנושא המאחזים הבלתי-מורשים על מנת להשמיץ את ציבור המתיישבים שעמד במשך שנים במערכה קשה.</t>
  </si>
  <si>
    <t>- - ואני אומר לאחינו המתיישבים כאן, למרות הדיבורים הקשים, למרות הרגשות הסוערים, שידי תמיד תהיה מושטת להם ולבי תמיד יהיה פתוח לקראתם, להבין, לעזור ולסייע להם לעמוד בשינוי שהם ייאלצו לעבור. זו גם הסיבה שבחרתי ביונתן בשיא לעמוד בראש המינהלת.</t>
  </si>
  <si>
    <t>- - "ימים שבהם אנשים אחרים סיכנו נפשותיהם יומם ולילה, עבדו ועמלו, הקריבו קורבנות, ועשו את מלאכתם בלי שמץ של תסביך משיחיות. ואני קורא גם היום לידידי הטובים מ'גוש אמונים' לעשות את המלאכה בצניעות לא פחותה מזו שבה עשו קודמיהם, בימים אחרים ובלילות אחרים."</t>
  </si>
  <si>
    <t>- - לא המלים חשובות, לא הניסוחים, אלא המהות. למה בעצם מתכוון ראש הממשלה מר ברק? בשיחותי עם ראש הממשלה התברר לי, כי הוא אינו מוכן לזנוח את רעיונות קמפ-דייוויד, ולזה אינני יכול לתת יד. תארו לעצמכם עד כמה חמור יותר היה מצבנו לו היתה העיר העתיקה נמסרת ברובה לפלסטינים לפי רעיונות קמפ-דייוויד.</t>
  </si>
  <si>
    <t>אינדקס</t>
  </si>
  <si>
    <t>טקסט</t>
  </si>
  <si>
    <t>4.1-mini</t>
  </si>
  <si>
    <t>4.1</t>
  </si>
  <si>
    <t>חציון נע</t>
  </si>
  <si>
    <t>ממוצע נע</t>
  </si>
  <si>
    <t>שילוב</t>
  </si>
  <si>
    <t>עמודה1</t>
  </si>
  <si>
    <t>עמודה2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</si>
</sst>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Segoe UI"/>
      <family val="2"/>
      <charset val="177"/>
    </font>
    <font>
      <sz val="8"/>
      <name val="Segoe UI"/>
      <family val="2"/>
      <charset val="177"/>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readingOrder="2"/>
    </xf>
    <xf numFmtId="0" fontId="0" fillId="0" borderId="0" xfId="0" quotePrefix="1" applyAlignment="1">
      <alignment horizontal="right" readingOrder="2"/>
    </xf>
  </cellXfs>
  <cellStyles count="1">
    <cellStyle name="Normal" xfId="0" builtinId="0"/>
  </cellStyles>
  <dxfs count="4">
    <dxf>
      <numFmt numFmtId="0" formatCode="General"/>
    </dxf>
    <dxf>
      <numFmt numFmtId="0" formatCode="General"/>
    </dxf>
    <dxf>
      <alignment horizontal="right" vertical="bottom" textRotation="0" wrapText="0" indent="0" justifyLastLine="0" shrinkToFit="0" readingOrder="2"/>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he-IL"/>
              <a:t>אריאל</a:t>
            </a:r>
            <a:r>
              <a:rPr lang="he-IL" baseline="0"/>
              <a:t> שרון - התיישבות</a:t>
            </a:r>
            <a:endParaRPr lang="he-I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lineChart>
        <c:grouping val="standard"/>
        <c:varyColors val="0"/>
        <c:ser>
          <c:idx val="0"/>
          <c:order val="0"/>
          <c:tx>
            <c:strRef>
              <c:f>גיליון1!$C$1</c:f>
              <c:strCache>
                <c:ptCount val="1"/>
                <c:pt idx="0">
                  <c:v>4.1</c:v>
                </c:pt>
              </c:strCache>
            </c:strRef>
          </c:tx>
          <c:spPr>
            <a:ln w="6350" cap="rnd">
              <a:solidFill>
                <a:schemeClr val="accent1">
                  <a:alpha val="60000"/>
                </a:schemeClr>
              </a:solidFill>
              <a:round/>
            </a:ln>
            <a:effectLst/>
          </c:spPr>
          <c:marker>
            <c:symbol val="none"/>
          </c:marker>
          <c:val>
            <c:numRef>
              <c:f>גיליון1!$C$2:$C$409</c:f>
              <c:numCache>
                <c:formatCode>General</c:formatCode>
                <c:ptCount val="408"/>
                <c:pt idx="0">
                  <c:v>7</c:v>
                </c:pt>
                <c:pt idx="1">
                  <c:v>9</c:v>
                </c:pt>
                <c:pt idx="2">
                  <c:v>8</c:v>
                </c:pt>
                <c:pt idx="3">
                  <c:v>8</c:v>
                </c:pt>
                <c:pt idx="4">
                  <c:v>9</c:v>
                </c:pt>
                <c:pt idx="5">
                  <c:v>10</c:v>
                </c:pt>
                <c:pt idx="6">
                  <c:v>10</c:v>
                </c:pt>
                <c:pt idx="7">
                  <c:v>10</c:v>
                </c:pt>
                <c:pt idx="8">
                  <c:v>10</c:v>
                </c:pt>
                <c:pt idx="9">
                  <c:v>6</c:v>
                </c:pt>
                <c:pt idx="10">
                  <c:v>7</c:v>
                </c:pt>
                <c:pt idx="11">
                  <c:v>6</c:v>
                </c:pt>
                <c:pt idx="12">
                  <c:v>10</c:v>
                </c:pt>
                <c:pt idx="13">
                  <c:v>10</c:v>
                </c:pt>
                <c:pt idx="14">
                  <c:v>10</c:v>
                </c:pt>
                <c:pt idx="15">
                  <c:v>10</c:v>
                </c:pt>
                <c:pt idx="16">
                  <c:v>10</c:v>
                </c:pt>
                <c:pt idx="17">
                  <c:v>10</c:v>
                </c:pt>
                <c:pt idx="18">
                  <c:v>10</c:v>
                </c:pt>
                <c:pt idx="19">
                  <c:v>10</c:v>
                </c:pt>
                <c:pt idx="20">
                  <c:v>10</c:v>
                </c:pt>
                <c:pt idx="21">
                  <c:v>9</c:v>
                </c:pt>
                <c:pt idx="22">
                  <c:v>9</c:v>
                </c:pt>
                <c:pt idx="23">
                  <c:v>10</c:v>
                </c:pt>
                <c:pt idx="24">
                  <c:v>9</c:v>
                </c:pt>
                <c:pt idx="25">
                  <c:v>9</c:v>
                </c:pt>
                <c:pt idx="26">
                  <c:v>8</c:v>
                </c:pt>
                <c:pt idx="27">
                  <c:v>10</c:v>
                </c:pt>
                <c:pt idx="28">
                  <c:v>10</c:v>
                </c:pt>
                <c:pt idx="29">
                  <c:v>10</c:v>
                </c:pt>
                <c:pt idx="30">
                  <c:v>10</c:v>
                </c:pt>
                <c:pt idx="31">
                  <c:v>10</c:v>
                </c:pt>
                <c:pt idx="32">
                  <c:v>10</c:v>
                </c:pt>
                <c:pt idx="33">
                  <c:v>9</c:v>
                </c:pt>
                <c:pt idx="34">
                  <c:v>9</c:v>
                </c:pt>
                <c:pt idx="35">
                  <c:v>9</c:v>
                </c:pt>
                <c:pt idx="36">
                  <c:v>7</c:v>
                </c:pt>
                <c:pt idx="37">
                  <c:v>7</c:v>
                </c:pt>
                <c:pt idx="38">
                  <c:v>8</c:v>
                </c:pt>
                <c:pt idx="39">
                  <c:v>10</c:v>
                </c:pt>
                <c:pt idx="40">
                  <c:v>10</c:v>
                </c:pt>
                <c:pt idx="41">
                  <c:v>10</c:v>
                </c:pt>
                <c:pt idx="42">
                  <c:v>8</c:v>
                </c:pt>
                <c:pt idx="43">
                  <c:v>7</c:v>
                </c:pt>
                <c:pt idx="44">
                  <c:v>8</c:v>
                </c:pt>
                <c:pt idx="45">
                  <c:v>10</c:v>
                </c:pt>
                <c:pt idx="46">
                  <c:v>9</c:v>
                </c:pt>
                <c:pt idx="47">
                  <c:v>9</c:v>
                </c:pt>
                <c:pt idx="48">
                  <c:v>8</c:v>
                </c:pt>
                <c:pt idx="49">
                  <c:v>8</c:v>
                </c:pt>
                <c:pt idx="50">
                  <c:v>9</c:v>
                </c:pt>
                <c:pt idx="51">
                  <c:v>9</c:v>
                </c:pt>
                <c:pt idx="52">
                  <c:v>8</c:v>
                </c:pt>
                <c:pt idx="53">
                  <c:v>9</c:v>
                </c:pt>
                <c:pt idx="54">
                  <c:v>9</c:v>
                </c:pt>
                <c:pt idx="55">
                  <c:v>8</c:v>
                </c:pt>
                <c:pt idx="56">
                  <c:v>8</c:v>
                </c:pt>
                <c:pt idx="57">
                  <c:v>9</c:v>
                </c:pt>
                <c:pt idx="58">
                  <c:v>4</c:v>
                </c:pt>
                <c:pt idx="59">
                  <c:v>5</c:v>
                </c:pt>
                <c:pt idx="60">
                  <c:v>10</c:v>
                </c:pt>
                <c:pt idx="61">
                  <c:v>10</c:v>
                </c:pt>
                <c:pt idx="62">
                  <c:v>10</c:v>
                </c:pt>
                <c:pt idx="63">
                  <c:v>8</c:v>
                </c:pt>
                <c:pt idx="64">
                  <c:v>8</c:v>
                </c:pt>
                <c:pt idx="65">
                  <c:v>8</c:v>
                </c:pt>
                <c:pt idx="66">
                  <c:v>3</c:v>
                </c:pt>
                <c:pt idx="67">
                  <c:v>8</c:v>
                </c:pt>
                <c:pt idx="68">
                  <c:v>2</c:v>
                </c:pt>
                <c:pt idx="69">
                  <c:v>5</c:v>
                </c:pt>
                <c:pt idx="70">
                  <c:v>10</c:v>
                </c:pt>
                <c:pt idx="71">
                  <c:v>10</c:v>
                </c:pt>
                <c:pt idx="72">
                  <c:v>10</c:v>
                </c:pt>
                <c:pt idx="73">
                  <c:v>10</c:v>
                </c:pt>
                <c:pt idx="74">
                  <c:v>10</c:v>
                </c:pt>
                <c:pt idx="75">
                  <c:v>10</c:v>
                </c:pt>
                <c:pt idx="76">
                  <c:v>10</c:v>
                </c:pt>
                <c:pt idx="77">
                  <c:v>10</c:v>
                </c:pt>
                <c:pt idx="78">
                  <c:v>10</c:v>
                </c:pt>
                <c:pt idx="79">
                  <c:v>8</c:v>
                </c:pt>
                <c:pt idx="80">
                  <c:v>9</c:v>
                </c:pt>
                <c:pt idx="81">
                  <c:v>9</c:v>
                </c:pt>
                <c:pt idx="82">
                  <c:v>10</c:v>
                </c:pt>
                <c:pt idx="83">
                  <c:v>8</c:v>
                </c:pt>
                <c:pt idx="84">
                  <c:v>9</c:v>
                </c:pt>
                <c:pt idx="85">
                  <c:v>8</c:v>
                </c:pt>
                <c:pt idx="86">
                  <c:v>8</c:v>
                </c:pt>
                <c:pt idx="87">
                  <c:v>9</c:v>
                </c:pt>
                <c:pt idx="88">
                  <c:v>8</c:v>
                </c:pt>
                <c:pt idx="89">
                  <c:v>4</c:v>
                </c:pt>
                <c:pt idx="90">
                  <c:v>6</c:v>
                </c:pt>
                <c:pt idx="91">
                  <c:v>4</c:v>
                </c:pt>
                <c:pt idx="92">
                  <c:v>3</c:v>
                </c:pt>
                <c:pt idx="93">
                  <c:v>3</c:v>
                </c:pt>
                <c:pt idx="94">
                  <c:v>4</c:v>
                </c:pt>
                <c:pt idx="95">
                  <c:v>4</c:v>
                </c:pt>
                <c:pt idx="96">
                  <c:v>3</c:v>
                </c:pt>
                <c:pt idx="97">
                  <c:v>4</c:v>
                </c:pt>
                <c:pt idx="98">
                  <c:v>3</c:v>
                </c:pt>
                <c:pt idx="99">
                  <c:v>6</c:v>
                </c:pt>
                <c:pt idx="100">
                  <c:v>2</c:v>
                </c:pt>
                <c:pt idx="101">
                  <c:v>9</c:v>
                </c:pt>
                <c:pt idx="102">
                  <c:v>1</c:v>
                </c:pt>
                <c:pt idx="103">
                  <c:v>2</c:v>
                </c:pt>
                <c:pt idx="104">
                  <c:v>10</c:v>
                </c:pt>
                <c:pt idx="105">
                  <c:v>9</c:v>
                </c:pt>
                <c:pt idx="106">
                  <c:v>10</c:v>
                </c:pt>
                <c:pt idx="107">
                  <c:v>10</c:v>
                </c:pt>
                <c:pt idx="108">
                  <c:v>10</c:v>
                </c:pt>
                <c:pt idx="109">
                  <c:v>10</c:v>
                </c:pt>
                <c:pt idx="110">
                  <c:v>6</c:v>
                </c:pt>
                <c:pt idx="111">
                  <c:v>6</c:v>
                </c:pt>
                <c:pt idx="112">
                  <c:v>9</c:v>
                </c:pt>
                <c:pt idx="113">
                  <c:v>9</c:v>
                </c:pt>
                <c:pt idx="114">
                  <c:v>8</c:v>
                </c:pt>
                <c:pt idx="115">
                  <c:v>8</c:v>
                </c:pt>
                <c:pt idx="116">
                  <c:v>8</c:v>
                </c:pt>
                <c:pt idx="117">
                  <c:v>8</c:v>
                </c:pt>
                <c:pt idx="118">
                  <c:v>8</c:v>
                </c:pt>
                <c:pt idx="119">
                  <c:v>6</c:v>
                </c:pt>
                <c:pt idx="120">
                  <c:v>7</c:v>
                </c:pt>
                <c:pt idx="121">
                  <c:v>7</c:v>
                </c:pt>
                <c:pt idx="122">
                  <c:v>7</c:v>
                </c:pt>
                <c:pt idx="123">
                  <c:v>6</c:v>
                </c:pt>
                <c:pt idx="124">
                  <c:v>8</c:v>
                </c:pt>
                <c:pt idx="125">
                  <c:v>8</c:v>
                </c:pt>
                <c:pt idx="126">
                  <c:v>6</c:v>
                </c:pt>
                <c:pt idx="127">
                  <c:v>6</c:v>
                </c:pt>
                <c:pt idx="128">
                  <c:v>6</c:v>
                </c:pt>
                <c:pt idx="129">
                  <c:v>10</c:v>
                </c:pt>
                <c:pt idx="130">
                  <c:v>10</c:v>
                </c:pt>
                <c:pt idx="131">
                  <c:v>10</c:v>
                </c:pt>
                <c:pt idx="132">
                  <c:v>9</c:v>
                </c:pt>
                <c:pt idx="133">
                  <c:v>9</c:v>
                </c:pt>
                <c:pt idx="134">
                  <c:v>9</c:v>
                </c:pt>
                <c:pt idx="135">
                  <c:v>3</c:v>
                </c:pt>
                <c:pt idx="136">
                  <c:v>3</c:v>
                </c:pt>
                <c:pt idx="137">
                  <c:v>3</c:v>
                </c:pt>
                <c:pt idx="138">
                  <c:v>8</c:v>
                </c:pt>
                <c:pt idx="139">
                  <c:v>8</c:v>
                </c:pt>
                <c:pt idx="140">
                  <c:v>8</c:v>
                </c:pt>
                <c:pt idx="141">
                  <c:v>8</c:v>
                </c:pt>
                <c:pt idx="142">
                  <c:v>8</c:v>
                </c:pt>
                <c:pt idx="143">
                  <c:v>8</c:v>
                </c:pt>
                <c:pt idx="144">
                  <c:v>10</c:v>
                </c:pt>
                <c:pt idx="145">
                  <c:v>10</c:v>
                </c:pt>
                <c:pt idx="146">
                  <c:v>10</c:v>
                </c:pt>
                <c:pt idx="147">
                  <c:v>9</c:v>
                </c:pt>
                <c:pt idx="148">
                  <c:v>8</c:v>
                </c:pt>
                <c:pt idx="149">
                  <c:v>8</c:v>
                </c:pt>
                <c:pt idx="150">
                  <c:v>8</c:v>
                </c:pt>
                <c:pt idx="151">
                  <c:v>8</c:v>
                </c:pt>
                <c:pt idx="152">
                  <c:v>8</c:v>
                </c:pt>
                <c:pt idx="153">
                  <c:v>4</c:v>
                </c:pt>
                <c:pt idx="154">
                  <c:v>3</c:v>
                </c:pt>
                <c:pt idx="155">
                  <c:v>3</c:v>
                </c:pt>
                <c:pt idx="156">
                  <c:v>3</c:v>
                </c:pt>
                <c:pt idx="157">
                  <c:v>10</c:v>
                </c:pt>
                <c:pt idx="158">
                  <c:v>10</c:v>
                </c:pt>
                <c:pt idx="159">
                  <c:v>10</c:v>
                </c:pt>
                <c:pt idx="160">
                  <c:v>9</c:v>
                </c:pt>
                <c:pt idx="161">
                  <c:v>9</c:v>
                </c:pt>
                <c:pt idx="162">
                  <c:v>2</c:v>
                </c:pt>
                <c:pt idx="163">
                  <c:v>2</c:v>
                </c:pt>
                <c:pt idx="164">
                  <c:v>2</c:v>
                </c:pt>
                <c:pt idx="165">
                  <c:v>8</c:v>
                </c:pt>
                <c:pt idx="166">
                  <c:v>10</c:v>
                </c:pt>
                <c:pt idx="167">
                  <c:v>10</c:v>
                </c:pt>
                <c:pt idx="168">
                  <c:v>10</c:v>
                </c:pt>
                <c:pt idx="169">
                  <c:v>10</c:v>
                </c:pt>
                <c:pt idx="170">
                  <c:v>9</c:v>
                </c:pt>
                <c:pt idx="171">
                  <c:v>9</c:v>
                </c:pt>
                <c:pt idx="172">
                  <c:v>3</c:v>
                </c:pt>
                <c:pt idx="173">
                  <c:v>3</c:v>
                </c:pt>
                <c:pt idx="174">
                  <c:v>7</c:v>
                </c:pt>
                <c:pt idx="175">
                  <c:v>8</c:v>
                </c:pt>
                <c:pt idx="176">
                  <c:v>7</c:v>
                </c:pt>
                <c:pt idx="177">
                  <c:v>9</c:v>
                </c:pt>
                <c:pt idx="178">
                  <c:v>10</c:v>
                </c:pt>
                <c:pt idx="179">
                  <c:v>9</c:v>
                </c:pt>
                <c:pt idx="180">
                  <c:v>10</c:v>
                </c:pt>
                <c:pt idx="181">
                  <c:v>10</c:v>
                </c:pt>
                <c:pt idx="182">
                  <c:v>8</c:v>
                </c:pt>
                <c:pt idx="183">
                  <c:v>10</c:v>
                </c:pt>
                <c:pt idx="184">
                  <c:v>10</c:v>
                </c:pt>
                <c:pt idx="185">
                  <c:v>10</c:v>
                </c:pt>
                <c:pt idx="186">
                  <c:v>6</c:v>
                </c:pt>
                <c:pt idx="187">
                  <c:v>10</c:v>
                </c:pt>
                <c:pt idx="188">
                  <c:v>10</c:v>
                </c:pt>
                <c:pt idx="189">
                  <c:v>10</c:v>
                </c:pt>
                <c:pt idx="190">
                  <c:v>7</c:v>
                </c:pt>
                <c:pt idx="191">
                  <c:v>6</c:v>
                </c:pt>
                <c:pt idx="192">
                  <c:v>8</c:v>
                </c:pt>
                <c:pt idx="193">
                  <c:v>3</c:v>
                </c:pt>
                <c:pt idx="194">
                  <c:v>7</c:v>
                </c:pt>
                <c:pt idx="195">
                  <c:v>10</c:v>
                </c:pt>
                <c:pt idx="196">
                  <c:v>10</c:v>
                </c:pt>
                <c:pt idx="197">
                  <c:v>10</c:v>
                </c:pt>
                <c:pt idx="198">
                  <c:v>2</c:v>
                </c:pt>
                <c:pt idx="199">
                  <c:v>1</c:v>
                </c:pt>
                <c:pt idx="200">
                  <c:v>10</c:v>
                </c:pt>
                <c:pt idx="201">
                  <c:v>10</c:v>
                </c:pt>
                <c:pt idx="202">
                  <c:v>6</c:v>
                </c:pt>
                <c:pt idx="203">
                  <c:v>8</c:v>
                </c:pt>
                <c:pt idx="204">
                  <c:v>6</c:v>
                </c:pt>
                <c:pt idx="205">
                  <c:v>9</c:v>
                </c:pt>
                <c:pt idx="206">
                  <c:v>9</c:v>
                </c:pt>
                <c:pt idx="207">
                  <c:v>10</c:v>
                </c:pt>
                <c:pt idx="208">
                  <c:v>10</c:v>
                </c:pt>
                <c:pt idx="209">
                  <c:v>10</c:v>
                </c:pt>
                <c:pt idx="210">
                  <c:v>8</c:v>
                </c:pt>
                <c:pt idx="211">
                  <c:v>7</c:v>
                </c:pt>
                <c:pt idx="212">
                  <c:v>8</c:v>
                </c:pt>
                <c:pt idx="213">
                  <c:v>8</c:v>
                </c:pt>
                <c:pt idx="214">
                  <c:v>10</c:v>
                </c:pt>
                <c:pt idx="215">
                  <c:v>10</c:v>
                </c:pt>
                <c:pt idx="216">
                  <c:v>10</c:v>
                </c:pt>
                <c:pt idx="217">
                  <c:v>10</c:v>
                </c:pt>
                <c:pt idx="218">
                  <c:v>10</c:v>
                </c:pt>
                <c:pt idx="219">
                  <c:v>10</c:v>
                </c:pt>
                <c:pt idx="220">
                  <c:v>9</c:v>
                </c:pt>
                <c:pt idx="221">
                  <c:v>9</c:v>
                </c:pt>
                <c:pt idx="222">
                  <c:v>8</c:v>
                </c:pt>
                <c:pt idx="223">
                  <c:v>9</c:v>
                </c:pt>
                <c:pt idx="224">
                  <c:v>9</c:v>
                </c:pt>
                <c:pt idx="225">
                  <c:v>10</c:v>
                </c:pt>
                <c:pt idx="226">
                  <c:v>10</c:v>
                </c:pt>
                <c:pt idx="227">
                  <c:v>10</c:v>
                </c:pt>
                <c:pt idx="228">
                  <c:v>6</c:v>
                </c:pt>
                <c:pt idx="229">
                  <c:v>6</c:v>
                </c:pt>
                <c:pt idx="230">
                  <c:v>5</c:v>
                </c:pt>
                <c:pt idx="231">
                  <c:v>6</c:v>
                </c:pt>
                <c:pt idx="232">
                  <c:v>8</c:v>
                </c:pt>
                <c:pt idx="233">
                  <c:v>1</c:v>
                </c:pt>
                <c:pt idx="234">
                  <c:v>6</c:v>
                </c:pt>
                <c:pt idx="235">
                  <c:v>5</c:v>
                </c:pt>
                <c:pt idx="236">
                  <c:v>9</c:v>
                </c:pt>
                <c:pt idx="237">
                  <c:v>8</c:v>
                </c:pt>
                <c:pt idx="238">
                  <c:v>8</c:v>
                </c:pt>
                <c:pt idx="239">
                  <c:v>10</c:v>
                </c:pt>
                <c:pt idx="240">
                  <c:v>10</c:v>
                </c:pt>
                <c:pt idx="241">
                  <c:v>10</c:v>
                </c:pt>
                <c:pt idx="242">
                  <c:v>8</c:v>
                </c:pt>
                <c:pt idx="243">
                  <c:v>8</c:v>
                </c:pt>
                <c:pt idx="244">
                  <c:v>8</c:v>
                </c:pt>
                <c:pt idx="245">
                  <c:v>9</c:v>
                </c:pt>
                <c:pt idx="246">
                  <c:v>9</c:v>
                </c:pt>
                <c:pt idx="247">
                  <c:v>9</c:v>
                </c:pt>
                <c:pt idx="248">
                  <c:v>9</c:v>
                </c:pt>
                <c:pt idx="249">
                  <c:v>3</c:v>
                </c:pt>
                <c:pt idx="250">
                  <c:v>8</c:v>
                </c:pt>
                <c:pt idx="251">
                  <c:v>8</c:v>
                </c:pt>
                <c:pt idx="252">
                  <c:v>9</c:v>
                </c:pt>
                <c:pt idx="253">
                  <c:v>5</c:v>
                </c:pt>
                <c:pt idx="254">
                  <c:v>5</c:v>
                </c:pt>
                <c:pt idx="255">
                  <c:v>5</c:v>
                </c:pt>
                <c:pt idx="256">
                  <c:v>5</c:v>
                </c:pt>
                <c:pt idx="257">
                  <c:v>8</c:v>
                </c:pt>
                <c:pt idx="258">
                  <c:v>10</c:v>
                </c:pt>
                <c:pt idx="259">
                  <c:v>10</c:v>
                </c:pt>
                <c:pt idx="260">
                  <c:v>10</c:v>
                </c:pt>
                <c:pt idx="261">
                  <c:v>6</c:v>
                </c:pt>
                <c:pt idx="262">
                  <c:v>8</c:v>
                </c:pt>
                <c:pt idx="263">
                  <c:v>9</c:v>
                </c:pt>
                <c:pt idx="264">
                  <c:v>10</c:v>
                </c:pt>
                <c:pt idx="265">
                  <c:v>9</c:v>
                </c:pt>
                <c:pt idx="266">
                  <c:v>6</c:v>
                </c:pt>
                <c:pt idx="267">
                  <c:v>6</c:v>
                </c:pt>
                <c:pt idx="268">
                  <c:v>6</c:v>
                </c:pt>
                <c:pt idx="269">
                  <c:v>10</c:v>
                </c:pt>
                <c:pt idx="270">
                  <c:v>10</c:v>
                </c:pt>
                <c:pt idx="271">
                  <c:v>10</c:v>
                </c:pt>
                <c:pt idx="272">
                  <c:v>6</c:v>
                </c:pt>
                <c:pt idx="273">
                  <c:v>9</c:v>
                </c:pt>
                <c:pt idx="274">
                  <c:v>8</c:v>
                </c:pt>
                <c:pt idx="275">
                  <c:v>8</c:v>
                </c:pt>
                <c:pt idx="276">
                  <c:v>8</c:v>
                </c:pt>
                <c:pt idx="277">
                  <c:v>6</c:v>
                </c:pt>
                <c:pt idx="278">
                  <c:v>6</c:v>
                </c:pt>
                <c:pt idx="279">
                  <c:v>10</c:v>
                </c:pt>
                <c:pt idx="280">
                  <c:v>10</c:v>
                </c:pt>
                <c:pt idx="281">
                  <c:v>10</c:v>
                </c:pt>
                <c:pt idx="282">
                  <c:v>10</c:v>
                </c:pt>
                <c:pt idx="283">
                  <c:v>10</c:v>
                </c:pt>
                <c:pt idx="284">
                  <c:v>10</c:v>
                </c:pt>
                <c:pt idx="285">
                  <c:v>6</c:v>
                </c:pt>
                <c:pt idx="286">
                  <c:v>6</c:v>
                </c:pt>
                <c:pt idx="287">
                  <c:v>6</c:v>
                </c:pt>
                <c:pt idx="288">
                  <c:v>10</c:v>
                </c:pt>
                <c:pt idx="289">
                  <c:v>10</c:v>
                </c:pt>
                <c:pt idx="290">
                  <c:v>10</c:v>
                </c:pt>
                <c:pt idx="291">
                  <c:v>9</c:v>
                </c:pt>
                <c:pt idx="292">
                  <c:v>10</c:v>
                </c:pt>
                <c:pt idx="293">
                  <c:v>10</c:v>
                </c:pt>
                <c:pt idx="294">
                  <c:v>5</c:v>
                </c:pt>
                <c:pt idx="295">
                  <c:v>8</c:v>
                </c:pt>
                <c:pt idx="296">
                  <c:v>9</c:v>
                </c:pt>
                <c:pt idx="297">
                  <c:v>8</c:v>
                </c:pt>
                <c:pt idx="298">
                  <c:v>5</c:v>
                </c:pt>
                <c:pt idx="299">
                  <c:v>3</c:v>
                </c:pt>
                <c:pt idx="300">
                  <c:v>8</c:v>
                </c:pt>
                <c:pt idx="301">
                  <c:v>10</c:v>
                </c:pt>
                <c:pt idx="302">
                  <c:v>10</c:v>
                </c:pt>
                <c:pt idx="303">
                  <c:v>6</c:v>
                </c:pt>
                <c:pt idx="304">
                  <c:v>6</c:v>
                </c:pt>
                <c:pt idx="305">
                  <c:v>7</c:v>
                </c:pt>
                <c:pt idx="306">
                  <c:v>8</c:v>
                </c:pt>
                <c:pt idx="307">
                  <c:v>9</c:v>
                </c:pt>
                <c:pt idx="308">
                  <c:v>9</c:v>
                </c:pt>
                <c:pt idx="309">
                  <c:v>8</c:v>
                </c:pt>
                <c:pt idx="310">
                  <c:v>8</c:v>
                </c:pt>
                <c:pt idx="311">
                  <c:v>9</c:v>
                </c:pt>
                <c:pt idx="312">
                  <c:v>8</c:v>
                </c:pt>
                <c:pt idx="313">
                  <c:v>10</c:v>
                </c:pt>
                <c:pt idx="314">
                  <c:v>3</c:v>
                </c:pt>
                <c:pt idx="315">
                  <c:v>3</c:v>
                </c:pt>
                <c:pt idx="316">
                  <c:v>8</c:v>
                </c:pt>
                <c:pt idx="317">
                  <c:v>3</c:v>
                </c:pt>
                <c:pt idx="318">
                  <c:v>6</c:v>
                </c:pt>
                <c:pt idx="319">
                  <c:v>8</c:v>
                </c:pt>
                <c:pt idx="320">
                  <c:v>6</c:v>
                </c:pt>
                <c:pt idx="321">
                  <c:v>8</c:v>
                </c:pt>
                <c:pt idx="322">
                  <c:v>8</c:v>
                </c:pt>
                <c:pt idx="323">
                  <c:v>8</c:v>
                </c:pt>
                <c:pt idx="324">
                  <c:v>2</c:v>
                </c:pt>
                <c:pt idx="325">
                  <c:v>3</c:v>
                </c:pt>
                <c:pt idx="326">
                  <c:v>8</c:v>
                </c:pt>
                <c:pt idx="327">
                  <c:v>2</c:v>
                </c:pt>
                <c:pt idx="328">
                  <c:v>2</c:v>
                </c:pt>
                <c:pt idx="329">
                  <c:v>2</c:v>
                </c:pt>
                <c:pt idx="330">
                  <c:v>3</c:v>
                </c:pt>
                <c:pt idx="331">
                  <c:v>7</c:v>
                </c:pt>
                <c:pt idx="332">
                  <c:v>9</c:v>
                </c:pt>
                <c:pt idx="333">
                  <c:v>8</c:v>
                </c:pt>
                <c:pt idx="334">
                  <c:v>8</c:v>
                </c:pt>
                <c:pt idx="335">
                  <c:v>10</c:v>
                </c:pt>
                <c:pt idx="336">
                  <c:v>10</c:v>
                </c:pt>
                <c:pt idx="337">
                  <c:v>10</c:v>
                </c:pt>
                <c:pt idx="338">
                  <c:v>3</c:v>
                </c:pt>
                <c:pt idx="339">
                  <c:v>2</c:v>
                </c:pt>
                <c:pt idx="340">
                  <c:v>8</c:v>
                </c:pt>
                <c:pt idx="341">
                  <c:v>2</c:v>
                </c:pt>
                <c:pt idx="342">
                  <c:v>9</c:v>
                </c:pt>
                <c:pt idx="343">
                  <c:v>7</c:v>
                </c:pt>
                <c:pt idx="344">
                  <c:v>2</c:v>
                </c:pt>
                <c:pt idx="345">
                  <c:v>8</c:v>
                </c:pt>
                <c:pt idx="346">
                  <c:v>6</c:v>
                </c:pt>
                <c:pt idx="347">
                  <c:v>5</c:v>
                </c:pt>
                <c:pt idx="348">
                  <c:v>9</c:v>
                </c:pt>
                <c:pt idx="349">
                  <c:v>10</c:v>
                </c:pt>
                <c:pt idx="350">
                  <c:v>9</c:v>
                </c:pt>
                <c:pt idx="351">
                  <c:v>2</c:v>
                </c:pt>
                <c:pt idx="352">
                  <c:v>10</c:v>
                </c:pt>
                <c:pt idx="353">
                  <c:v>10</c:v>
                </c:pt>
                <c:pt idx="354">
                  <c:v>10</c:v>
                </c:pt>
                <c:pt idx="355">
                  <c:v>8</c:v>
                </c:pt>
                <c:pt idx="356">
                  <c:v>8</c:v>
                </c:pt>
                <c:pt idx="357">
                  <c:v>8</c:v>
                </c:pt>
                <c:pt idx="358">
                  <c:v>7</c:v>
                </c:pt>
                <c:pt idx="359">
                  <c:v>7</c:v>
                </c:pt>
                <c:pt idx="360">
                  <c:v>2</c:v>
                </c:pt>
                <c:pt idx="361">
                  <c:v>6</c:v>
                </c:pt>
                <c:pt idx="362">
                  <c:v>6</c:v>
                </c:pt>
                <c:pt idx="363">
                  <c:v>6</c:v>
                </c:pt>
                <c:pt idx="364">
                  <c:v>5</c:v>
                </c:pt>
                <c:pt idx="365">
                  <c:v>8</c:v>
                </c:pt>
                <c:pt idx="366">
                  <c:v>8</c:v>
                </c:pt>
                <c:pt idx="367">
                  <c:v>8</c:v>
                </c:pt>
                <c:pt idx="368">
                  <c:v>10</c:v>
                </c:pt>
                <c:pt idx="369">
                  <c:v>10</c:v>
                </c:pt>
                <c:pt idx="370">
                  <c:v>10</c:v>
                </c:pt>
                <c:pt idx="371">
                  <c:v>8</c:v>
                </c:pt>
                <c:pt idx="372">
                  <c:v>8</c:v>
                </c:pt>
                <c:pt idx="373">
                  <c:v>7</c:v>
                </c:pt>
                <c:pt idx="374">
                  <c:v>8</c:v>
                </c:pt>
                <c:pt idx="375">
                  <c:v>3</c:v>
                </c:pt>
                <c:pt idx="376">
                  <c:v>9</c:v>
                </c:pt>
                <c:pt idx="377">
                  <c:v>9</c:v>
                </c:pt>
                <c:pt idx="378">
                  <c:v>9</c:v>
                </c:pt>
                <c:pt idx="379">
                  <c:v>2</c:v>
                </c:pt>
                <c:pt idx="380">
                  <c:v>10</c:v>
                </c:pt>
                <c:pt idx="381">
                  <c:v>10</c:v>
                </c:pt>
                <c:pt idx="382">
                  <c:v>10</c:v>
                </c:pt>
                <c:pt idx="383">
                  <c:v>5</c:v>
                </c:pt>
                <c:pt idx="384">
                  <c:v>8</c:v>
                </c:pt>
                <c:pt idx="385">
                  <c:v>8</c:v>
                </c:pt>
                <c:pt idx="386">
                  <c:v>9</c:v>
                </c:pt>
                <c:pt idx="387">
                  <c:v>9</c:v>
                </c:pt>
                <c:pt idx="388">
                  <c:v>9</c:v>
                </c:pt>
                <c:pt idx="389">
                  <c:v>8</c:v>
                </c:pt>
                <c:pt idx="390">
                  <c:v>8</c:v>
                </c:pt>
                <c:pt idx="391">
                  <c:v>8</c:v>
                </c:pt>
                <c:pt idx="392">
                  <c:v>8</c:v>
                </c:pt>
                <c:pt idx="393">
                  <c:v>8</c:v>
                </c:pt>
                <c:pt idx="394">
                  <c:v>8</c:v>
                </c:pt>
                <c:pt idx="395">
                  <c:v>9</c:v>
                </c:pt>
                <c:pt idx="396">
                  <c:v>8</c:v>
                </c:pt>
                <c:pt idx="397">
                  <c:v>3</c:v>
                </c:pt>
                <c:pt idx="398">
                  <c:v>2</c:v>
                </c:pt>
                <c:pt idx="399">
                  <c:v>3</c:v>
                </c:pt>
                <c:pt idx="400">
                  <c:v>8</c:v>
                </c:pt>
                <c:pt idx="401">
                  <c:v>6</c:v>
                </c:pt>
                <c:pt idx="402">
                  <c:v>6</c:v>
                </c:pt>
                <c:pt idx="403">
                  <c:v>5</c:v>
                </c:pt>
                <c:pt idx="404">
                  <c:v>5</c:v>
                </c:pt>
                <c:pt idx="405">
                  <c:v>7</c:v>
                </c:pt>
                <c:pt idx="406">
                  <c:v>9</c:v>
                </c:pt>
                <c:pt idx="407">
                  <c:v>9</c:v>
                </c:pt>
              </c:numCache>
            </c:numRef>
          </c:val>
          <c:smooth val="0"/>
          <c:extLst>
            <c:ext xmlns:c16="http://schemas.microsoft.com/office/drawing/2014/chart" uri="{C3380CC4-5D6E-409C-BE32-E72D297353CC}">
              <c16:uniqueId val="{00000000-D5BF-4BA9-ABA6-CEF1720C7CD7}"/>
            </c:ext>
          </c:extLst>
        </c:ser>
        <c:ser>
          <c:idx val="2"/>
          <c:order val="2"/>
          <c:tx>
            <c:strRef>
              <c:f>גיליון1!$E$1</c:f>
              <c:strCache>
                <c:ptCount val="1"/>
                <c:pt idx="0">
                  <c:v>חציון נע</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גיליון1!$E$2:$E$409</c:f>
              <c:numCache>
                <c:formatCode>General</c:formatCode>
                <c:ptCount val="408"/>
                <c:pt idx="0">
                  <c:v>8</c:v>
                </c:pt>
                <c:pt idx="1">
                  <c:v>8</c:v>
                </c:pt>
                <c:pt idx="2">
                  <c:v>8</c:v>
                </c:pt>
                <c:pt idx="3">
                  <c:v>9</c:v>
                </c:pt>
                <c:pt idx="4">
                  <c:v>9</c:v>
                </c:pt>
                <c:pt idx="5">
                  <c:v>10</c:v>
                </c:pt>
                <c:pt idx="6">
                  <c:v>10</c:v>
                </c:pt>
                <c:pt idx="7">
                  <c:v>10</c:v>
                </c:pt>
                <c:pt idx="8">
                  <c:v>10</c:v>
                </c:pt>
                <c:pt idx="9">
                  <c:v>7</c:v>
                </c:pt>
                <c:pt idx="10">
                  <c:v>7</c:v>
                </c:pt>
                <c:pt idx="11">
                  <c:v>7</c:v>
                </c:pt>
                <c:pt idx="12">
                  <c:v>10</c:v>
                </c:pt>
                <c:pt idx="13">
                  <c:v>10</c:v>
                </c:pt>
                <c:pt idx="14">
                  <c:v>10</c:v>
                </c:pt>
                <c:pt idx="15">
                  <c:v>10</c:v>
                </c:pt>
                <c:pt idx="16">
                  <c:v>10</c:v>
                </c:pt>
                <c:pt idx="17">
                  <c:v>10</c:v>
                </c:pt>
                <c:pt idx="18">
                  <c:v>10</c:v>
                </c:pt>
                <c:pt idx="19">
                  <c:v>10</c:v>
                </c:pt>
                <c:pt idx="20">
                  <c:v>10</c:v>
                </c:pt>
                <c:pt idx="21">
                  <c:v>10</c:v>
                </c:pt>
                <c:pt idx="22">
                  <c:v>9</c:v>
                </c:pt>
                <c:pt idx="23">
                  <c:v>9</c:v>
                </c:pt>
                <c:pt idx="24">
                  <c:v>9</c:v>
                </c:pt>
                <c:pt idx="25">
                  <c:v>9</c:v>
                </c:pt>
                <c:pt idx="26">
                  <c:v>9</c:v>
                </c:pt>
                <c:pt idx="27">
                  <c:v>10</c:v>
                </c:pt>
                <c:pt idx="28">
                  <c:v>10</c:v>
                </c:pt>
                <c:pt idx="29">
                  <c:v>10</c:v>
                </c:pt>
                <c:pt idx="30">
                  <c:v>10</c:v>
                </c:pt>
                <c:pt idx="31">
                  <c:v>10</c:v>
                </c:pt>
                <c:pt idx="32">
                  <c:v>10</c:v>
                </c:pt>
                <c:pt idx="33">
                  <c:v>9</c:v>
                </c:pt>
                <c:pt idx="34">
                  <c:v>9</c:v>
                </c:pt>
                <c:pt idx="35">
                  <c:v>9</c:v>
                </c:pt>
                <c:pt idx="36">
                  <c:v>8</c:v>
                </c:pt>
                <c:pt idx="37">
                  <c:v>8</c:v>
                </c:pt>
                <c:pt idx="38">
                  <c:v>8</c:v>
                </c:pt>
                <c:pt idx="39">
                  <c:v>10</c:v>
                </c:pt>
                <c:pt idx="40">
                  <c:v>10</c:v>
                </c:pt>
                <c:pt idx="41">
                  <c:v>10</c:v>
                </c:pt>
                <c:pt idx="42">
                  <c:v>8</c:v>
                </c:pt>
                <c:pt idx="43">
                  <c:v>8</c:v>
                </c:pt>
                <c:pt idx="44">
                  <c:v>8</c:v>
                </c:pt>
                <c:pt idx="45">
                  <c:v>9</c:v>
                </c:pt>
                <c:pt idx="46">
                  <c:v>9</c:v>
                </c:pt>
                <c:pt idx="47">
                  <c:v>9</c:v>
                </c:pt>
                <c:pt idx="48">
                  <c:v>9</c:v>
                </c:pt>
                <c:pt idx="49">
                  <c:v>9</c:v>
                </c:pt>
                <c:pt idx="50">
                  <c:v>8</c:v>
                </c:pt>
                <c:pt idx="51">
                  <c:v>9</c:v>
                </c:pt>
                <c:pt idx="52">
                  <c:v>9</c:v>
                </c:pt>
                <c:pt idx="53">
                  <c:v>9</c:v>
                </c:pt>
                <c:pt idx="54">
                  <c:v>8</c:v>
                </c:pt>
                <c:pt idx="55">
                  <c:v>9</c:v>
                </c:pt>
                <c:pt idx="56">
                  <c:v>8</c:v>
                </c:pt>
                <c:pt idx="57">
                  <c:v>8</c:v>
                </c:pt>
                <c:pt idx="58">
                  <c:v>8</c:v>
                </c:pt>
                <c:pt idx="59">
                  <c:v>9</c:v>
                </c:pt>
                <c:pt idx="60">
                  <c:v>10</c:v>
                </c:pt>
                <c:pt idx="61">
                  <c:v>10</c:v>
                </c:pt>
                <c:pt idx="62">
                  <c:v>10</c:v>
                </c:pt>
                <c:pt idx="63">
                  <c:v>8</c:v>
                </c:pt>
                <c:pt idx="64">
                  <c:v>8</c:v>
                </c:pt>
                <c:pt idx="65">
                  <c:v>8</c:v>
                </c:pt>
                <c:pt idx="66">
                  <c:v>8</c:v>
                </c:pt>
                <c:pt idx="67">
                  <c:v>5</c:v>
                </c:pt>
                <c:pt idx="68">
                  <c:v>5</c:v>
                </c:pt>
                <c:pt idx="69">
                  <c:v>8</c:v>
                </c:pt>
                <c:pt idx="70">
                  <c:v>10</c:v>
                </c:pt>
                <c:pt idx="71">
                  <c:v>10</c:v>
                </c:pt>
                <c:pt idx="72">
                  <c:v>10</c:v>
                </c:pt>
                <c:pt idx="73">
                  <c:v>10</c:v>
                </c:pt>
                <c:pt idx="74">
                  <c:v>10</c:v>
                </c:pt>
                <c:pt idx="75">
                  <c:v>10</c:v>
                </c:pt>
                <c:pt idx="76">
                  <c:v>10</c:v>
                </c:pt>
                <c:pt idx="77">
                  <c:v>10</c:v>
                </c:pt>
                <c:pt idx="78">
                  <c:v>10</c:v>
                </c:pt>
                <c:pt idx="79">
                  <c:v>9</c:v>
                </c:pt>
                <c:pt idx="80">
                  <c:v>9</c:v>
                </c:pt>
                <c:pt idx="81">
                  <c:v>9</c:v>
                </c:pt>
                <c:pt idx="82">
                  <c:v>9</c:v>
                </c:pt>
                <c:pt idx="83">
                  <c:v>9</c:v>
                </c:pt>
                <c:pt idx="84">
                  <c:v>8</c:v>
                </c:pt>
                <c:pt idx="85">
                  <c:v>8</c:v>
                </c:pt>
                <c:pt idx="86">
                  <c:v>8</c:v>
                </c:pt>
                <c:pt idx="87">
                  <c:v>8</c:v>
                </c:pt>
                <c:pt idx="88">
                  <c:v>8</c:v>
                </c:pt>
                <c:pt idx="89">
                  <c:v>6</c:v>
                </c:pt>
                <c:pt idx="90">
                  <c:v>4</c:v>
                </c:pt>
                <c:pt idx="91">
                  <c:v>4</c:v>
                </c:pt>
                <c:pt idx="92">
                  <c:v>4</c:v>
                </c:pt>
                <c:pt idx="93">
                  <c:v>4</c:v>
                </c:pt>
                <c:pt idx="94">
                  <c:v>3</c:v>
                </c:pt>
                <c:pt idx="95">
                  <c:v>4</c:v>
                </c:pt>
                <c:pt idx="96">
                  <c:v>4</c:v>
                </c:pt>
                <c:pt idx="97">
                  <c:v>4</c:v>
                </c:pt>
                <c:pt idx="98">
                  <c:v>3</c:v>
                </c:pt>
                <c:pt idx="99">
                  <c:v>4</c:v>
                </c:pt>
                <c:pt idx="100">
                  <c:v>3</c:v>
                </c:pt>
                <c:pt idx="101">
                  <c:v>2</c:v>
                </c:pt>
                <c:pt idx="102">
                  <c:v>2</c:v>
                </c:pt>
                <c:pt idx="103">
                  <c:v>9</c:v>
                </c:pt>
                <c:pt idx="104">
                  <c:v>9</c:v>
                </c:pt>
                <c:pt idx="105">
                  <c:v>10</c:v>
                </c:pt>
                <c:pt idx="106">
                  <c:v>10</c:v>
                </c:pt>
                <c:pt idx="107">
                  <c:v>10</c:v>
                </c:pt>
                <c:pt idx="108">
                  <c:v>10</c:v>
                </c:pt>
                <c:pt idx="109">
                  <c:v>10</c:v>
                </c:pt>
                <c:pt idx="110">
                  <c:v>9</c:v>
                </c:pt>
                <c:pt idx="111">
                  <c:v>9</c:v>
                </c:pt>
                <c:pt idx="112">
                  <c:v>8</c:v>
                </c:pt>
                <c:pt idx="113">
                  <c:v>8</c:v>
                </c:pt>
                <c:pt idx="114">
                  <c:v>8</c:v>
                </c:pt>
                <c:pt idx="115">
                  <c:v>8</c:v>
                </c:pt>
                <c:pt idx="116">
                  <c:v>8</c:v>
                </c:pt>
                <c:pt idx="117">
                  <c:v>8</c:v>
                </c:pt>
                <c:pt idx="118">
                  <c:v>8</c:v>
                </c:pt>
                <c:pt idx="119">
                  <c:v>7</c:v>
                </c:pt>
                <c:pt idx="120">
                  <c:v>7</c:v>
                </c:pt>
                <c:pt idx="121">
                  <c:v>7</c:v>
                </c:pt>
                <c:pt idx="122">
                  <c:v>7</c:v>
                </c:pt>
                <c:pt idx="123">
                  <c:v>7</c:v>
                </c:pt>
                <c:pt idx="124">
                  <c:v>7</c:v>
                </c:pt>
                <c:pt idx="125">
                  <c:v>6</c:v>
                </c:pt>
                <c:pt idx="126">
                  <c:v>6</c:v>
                </c:pt>
                <c:pt idx="127">
                  <c:v>6</c:v>
                </c:pt>
                <c:pt idx="128">
                  <c:v>6</c:v>
                </c:pt>
                <c:pt idx="129">
                  <c:v>10</c:v>
                </c:pt>
                <c:pt idx="130">
                  <c:v>10</c:v>
                </c:pt>
                <c:pt idx="131">
                  <c:v>10</c:v>
                </c:pt>
                <c:pt idx="132">
                  <c:v>9</c:v>
                </c:pt>
                <c:pt idx="133">
                  <c:v>9</c:v>
                </c:pt>
                <c:pt idx="134">
                  <c:v>9</c:v>
                </c:pt>
                <c:pt idx="135">
                  <c:v>3</c:v>
                </c:pt>
                <c:pt idx="136">
                  <c:v>3</c:v>
                </c:pt>
                <c:pt idx="137">
                  <c:v>3</c:v>
                </c:pt>
                <c:pt idx="138">
                  <c:v>8</c:v>
                </c:pt>
                <c:pt idx="139">
                  <c:v>8</c:v>
                </c:pt>
                <c:pt idx="140">
                  <c:v>8</c:v>
                </c:pt>
                <c:pt idx="141">
                  <c:v>8</c:v>
                </c:pt>
                <c:pt idx="142">
                  <c:v>8</c:v>
                </c:pt>
                <c:pt idx="143">
                  <c:v>8</c:v>
                </c:pt>
                <c:pt idx="144">
                  <c:v>10</c:v>
                </c:pt>
                <c:pt idx="145">
                  <c:v>10</c:v>
                </c:pt>
                <c:pt idx="146">
                  <c:v>10</c:v>
                </c:pt>
                <c:pt idx="147">
                  <c:v>9</c:v>
                </c:pt>
                <c:pt idx="148">
                  <c:v>8</c:v>
                </c:pt>
                <c:pt idx="149">
                  <c:v>8</c:v>
                </c:pt>
                <c:pt idx="150">
                  <c:v>8</c:v>
                </c:pt>
                <c:pt idx="151">
                  <c:v>8</c:v>
                </c:pt>
                <c:pt idx="152">
                  <c:v>8</c:v>
                </c:pt>
                <c:pt idx="153">
                  <c:v>4</c:v>
                </c:pt>
                <c:pt idx="154">
                  <c:v>3</c:v>
                </c:pt>
                <c:pt idx="155">
                  <c:v>3</c:v>
                </c:pt>
                <c:pt idx="156">
                  <c:v>3</c:v>
                </c:pt>
                <c:pt idx="157">
                  <c:v>10</c:v>
                </c:pt>
                <c:pt idx="158">
                  <c:v>10</c:v>
                </c:pt>
                <c:pt idx="159">
                  <c:v>10</c:v>
                </c:pt>
                <c:pt idx="160">
                  <c:v>9</c:v>
                </c:pt>
                <c:pt idx="161">
                  <c:v>9</c:v>
                </c:pt>
                <c:pt idx="162">
                  <c:v>2</c:v>
                </c:pt>
                <c:pt idx="163">
                  <c:v>2</c:v>
                </c:pt>
                <c:pt idx="164">
                  <c:v>2</c:v>
                </c:pt>
                <c:pt idx="165">
                  <c:v>8</c:v>
                </c:pt>
                <c:pt idx="166">
                  <c:v>10</c:v>
                </c:pt>
                <c:pt idx="167">
                  <c:v>10</c:v>
                </c:pt>
                <c:pt idx="168">
                  <c:v>10</c:v>
                </c:pt>
                <c:pt idx="169">
                  <c:v>10</c:v>
                </c:pt>
                <c:pt idx="170">
                  <c:v>9</c:v>
                </c:pt>
                <c:pt idx="171">
                  <c:v>9</c:v>
                </c:pt>
                <c:pt idx="172">
                  <c:v>7</c:v>
                </c:pt>
                <c:pt idx="173">
                  <c:v>7</c:v>
                </c:pt>
                <c:pt idx="174">
                  <c:v>7</c:v>
                </c:pt>
                <c:pt idx="175">
                  <c:v>7</c:v>
                </c:pt>
                <c:pt idx="176">
                  <c:v>8</c:v>
                </c:pt>
                <c:pt idx="177">
                  <c:v>9</c:v>
                </c:pt>
                <c:pt idx="178">
                  <c:v>9</c:v>
                </c:pt>
                <c:pt idx="179">
                  <c:v>10</c:v>
                </c:pt>
                <c:pt idx="180">
                  <c:v>10</c:v>
                </c:pt>
                <c:pt idx="181">
                  <c:v>10</c:v>
                </c:pt>
                <c:pt idx="182">
                  <c:v>10</c:v>
                </c:pt>
                <c:pt idx="183">
                  <c:v>10</c:v>
                </c:pt>
                <c:pt idx="184">
                  <c:v>10</c:v>
                </c:pt>
                <c:pt idx="185">
                  <c:v>10</c:v>
                </c:pt>
                <c:pt idx="186">
                  <c:v>10</c:v>
                </c:pt>
                <c:pt idx="187">
                  <c:v>10</c:v>
                </c:pt>
                <c:pt idx="188">
                  <c:v>10</c:v>
                </c:pt>
                <c:pt idx="189">
                  <c:v>10</c:v>
                </c:pt>
                <c:pt idx="190">
                  <c:v>8</c:v>
                </c:pt>
                <c:pt idx="191">
                  <c:v>7</c:v>
                </c:pt>
                <c:pt idx="192">
                  <c:v>7</c:v>
                </c:pt>
                <c:pt idx="193">
                  <c:v>7</c:v>
                </c:pt>
                <c:pt idx="194">
                  <c:v>8</c:v>
                </c:pt>
                <c:pt idx="195">
                  <c:v>10</c:v>
                </c:pt>
                <c:pt idx="196">
                  <c:v>10</c:v>
                </c:pt>
                <c:pt idx="197">
                  <c:v>10</c:v>
                </c:pt>
                <c:pt idx="198">
                  <c:v>10</c:v>
                </c:pt>
                <c:pt idx="199">
                  <c:v>10</c:v>
                </c:pt>
                <c:pt idx="200">
                  <c:v>6</c:v>
                </c:pt>
                <c:pt idx="201">
                  <c:v>8</c:v>
                </c:pt>
                <c:pt idx="202">
                  <c:v>8</c:v>
                </c:pt>
                <c:pt idx="203">
                  <c:v>8</c:v>
                </c:pt>
                <c:pt idx="204">
                  <c:v>8</c:v>
                </c:pt>
                <c:pt idx="205">
                  <c:v>9</c:v>
                </c:pt>
                <c:pt idx="206">
                  <c:v>9</c:v>
                </c:pt>
                <c:pt idx="207">
                  <c:v>10</c:v>
                </c:pt>
                <c:pt idx="208">
                  <c:v>10</c:v>
                </c:pt>
                <c:pt idx="209">
                  <c:v>10</c:v>
                </c:pt>
                <c:pt idx="210">
                  <c:v>8</c:v>
                </c:pt>
                <c:pt idx="211">
                  <c:v>8</c:v>
                </c:pt>
                <c:pt idx="212">
                  <c:v>8</c:v>
                </c:pt>
                <c:pt idx="213">
                  <c:v>8</c:v>
                </c:pt>
                <c:pt idx="214">
                  <c:v>10</c:v>
                </c:pt>
                <c:pt idx="215">
                  <c:v>10</c:v>
                </c:pt>
                <c:pt idx="216">
                  <c:v>10</c:v>
                </c:pt>
                <c:pt idx="217">
                  <c:v>10</c:v>
                </c:pt>
                <c:pt idx="218">
                  <c:v>10</c:v>
                </c:pt>
                <c:pt idx="219">
                  <c:v>10</c:v>
                </c:pt>
                <c:pt idx="220">
                  <c:v>9</c:v>
                </c:pt>
                <c:pt idx="221">
                  <c:v>9</c:v>
                </c:pt>
                <c:pt idx="222">
                  <c:v>9</c:v>
                </c:pt>
                <c:pt idx="223">
                  <c:v>9</c:v>
                </c:pt>
                <c:pt idx="224">
                  <c:v>9</c:v>
                </c:pt>
                <c:pt idx="225">
                  <c:v>10</c:v>
                </c:pt>
                <c:pt idx="226">
                  <c:v>10</c:v>
                </c:pt>
                <c:pt idx="227">
                  <c:v>10</c:v>
                </c:pt>
                <c:pt idx="228">
                  <c:v>6</c:v>
                </c:pt>
                <c:pt idx="229">
                  <c:v>6</c:v>
                </c:pt>
                <c:pt idx="230">
                  <c:v>6</c:v>
                </c:pt>
                <c:pt idx="231">
                  <c:v>6</c:v>
                </c:pt>
                <c:pt idx="232">
                  <c:v>6</c:v>
                </c:pt>
                <c:pt idx="233">
                  <c:v>6</c:v>
                </c:pt>
                <c:pt idx="234">
                  <c:v>6</c:v>
                </c:pt>
                <c:pt idx="235">
                  <c:v>6</c:v>
                </c:pt>
                <c:pt idx="236">
                  <c:v>8</c:v>
                </c:pt>
                <c:pt idx="237">
                  <c:v>8</c:v>
                </c:pt>
                <c:pt idx="238">
                  <c:v>9</c:v>
                </c:pt>
                <c:pt idx="239">
                  <c:v>10</c:v>
                </c:pt>
                <c:pt idx="240">
                  <c:v>10</c:v>
                </c:pt>
                <c:pt idx="241">
                  <c:v>10</c:v>
                </c:pt>
                <c:pt idx="242">
                  <c:v>8</c:v>
                </c:pt>
                <c:pt idx="243">
                  <c:v>8</c:v>
                </c:pt>
                <c:pt idx="244">
                  <c:v>8</c:v>
                </c:pt>
                <c:pt idx="245">
                  <c:v>9</c:v>
                </c:pt>
                <c:pt idx="246">
                  <c:v>9</c:v>
                </c:pt>
                <c:pt idx="247">
                  <c:v>9</c:v>
                </c:pt>
                <c:pt idx="248">
                  <c:v>9</c:v>
                </c:pt>
                <c:pt idx="249">
                  <c:v>8</c:v>
                </c:pt>
                <c:pt idx="250">
                  <c:v>8</c:v>
                </c:pt>
                <c:pt idx="251">
                  <c:v>8</c:v>
                </c:pt>
                <c:pt idx="252">
                  <c:v>8</c:v>
                </c:pt>
                <c:pt idx="253">
                  <c:v>5</c:v>
                </c:pt>
                <c:pt idx="254">
                  <c:v>5</c:v>
                </c:pt>
                <c:pt idx="255">
                  <c:v>5</c:v>
                </c:pt>
                <c:pt idx="256">
                  <c:v>5</c:v>
                </c:pt>
                <c:pt idx="257">
                  <c:v>8</c:v>
                </c:pt>
                <c:pt idx="258">
                  <c:v>10</c:v>
                </c:pt>
                <c:pt idx="259">
                  <c:v>10</c:v>
                </c:pt>
                <c:pt idx="260">
                  <c:v>10</c:v>
                </c:pt>
                <c:pt idx="261">
                  <c:v>9</c:v>
                </c:pt>
                <c:pt idx="262">
                  <c:v>9</c:v>
                </c:pt>
                <c:pt idx="263">
                  <c:v>9</c:v>
                </c:pt>
                <c:pt idx="264">
                  <c:v>9</c:v>
                </c:pt>
                <c:pt idx="265">
                  <c:v>9</c:v>
                </c:pt>
                <c:pt idx="266">
                  <c:v>6</c:v>
                </c:pt>
                <c:pt idx="267">
                  <c:v>6</c:v>
                </c:pt>
                <c:pt idx="268">
                  <c:v>6</c:v>
                </c:pt>
                <c:pt idx="269">
                  <c:v>10</c:v>
                </c:pt>
                <c:pt idx="270">
                  <c:v>10</c:v>
                </c:pt>
                <c:pt idx="271">
                  <c:v>10</c:v>
                </c:pt>
                <c:pt idx="272">
                  <c:v>9</c:v>
                </c:pt>
                <c:pt idx="273">
                  <c:v>8</c:v>
                </c:pt>
                <c:pt idx="274">
                  <c:v>8</c:v>
                </c:pt>
                <c:pt idx="275">
                  <c:v>8</c:v>
                </c:pt>
                <c:pt idx="276">
                  <c:v>8</c:v>
                </c:pt>
                <c:pt idx="277">
                  <c:v>8</c:v>
                </c:pt>
                <c:pt idx="278">
                  <c:v>8</c:v>
                </c:pt>
                <c:pt idx="279">
                  <c:v>10</c:v>
                </c:pt>
                <c:pt idx="280">
                  <c:v>10</c:v>
                </c:pt>
                <c:pt idx="281">
                  <c:v>10</c:v>
                </c:pt>
                <c:pt idx="282">
                  <c:v>10</c:v>
                </c:pt>
                <c:pt idx="283">
                  <c:v>10</c:v>
                </c:pt>
                <c:pt idx="284">
                  <c:v>10</c:v>
                </c:pt>
                <c:pt idx="285">
                  <c:v>6</c:v>
                </c:pt>
                <c:pt idx="286">
                  <c:v>6</c:v>
                </c:pt>
                <c:pt idx="287">
                  <c:v>6</c:v>
                </c:pt>
                <c:pt idx="288">
                  <c:v>10</c:v>
                </c:pt>
                <c:pt idx="289">
                  <c:v>10</c:v>
                </c:pt>
                <c:pt idx="290">
                  <c:v>10</c:v>
                </c:pt>
                <c:pt idx="291">
                  <c:v>10</c:v>
                </c:pt>
                <c:pt idx="292">
                  <c:v>10</c:v>
                </c:pt>
                <c:pt idx="293">
                  <c:v>9</c:v>
                </c:pt>
                <c:pt idx="294">
                  <c:v>9</c:v>
                </c:pt>
                <c:pt idx="295">
                  <c:v>8</c:v>
                </c:pt>
                <c:pt idx="296">
                  <c:v>8</c:v>
                </c:pt>
                <c:pt idx="297">
                  <c:v>8</c:v>
                </c:pt>
                <c:pt idx="298">
                  <c:v>8</c:v>
                </c:pt>
                <c:pt idx="299">
                  <c:v>8</c:v>
                </c:pt>
                <c:pt idx="300">
                  <c:v>8</c:v>
                </c:pt>
                <c:pt idx="301">
                  <c:v>8</c:v>
                </c:pt>
                <c:pt idx="302">
                  <c:v>8</c:v>
                </c:pt>
                <c:pt idx="303">
                  <c:v>7</c:v>
                </c:pt>
                <c:pt idx="304">
                  <c:v>7</c:v>
                </c:pt>
                <c:pt idx="305">
                  <c:v>7</c:v>
                </c:pt>
                <c:pt idx="306">
                  <c:v>8</c:v>
                </c:pt>
                <c:pt idx="307">
                  <c:v>8</c:v>
                </c:pt>
                <c:pt idx="308">
                  <c:v>8</c:v>
                </c:pt>
                <c:pt idx="309">
                  <c:v>9</c:v>
                </c:pt>
                <c:pt idx="310">
                  <c:v>8</c:v>
                </c:pt>
                <c:pt idx="311">
                  <c:v>8</c:v>
                </c:pt>
                <c:pt idx="312">
                  <c:v>8</c:v>
                </c:pt>
                <c:pt idx="313">
                  <c:v>8</c:v>
                </c:pt>
                <c:pt idx="314">
                  <c:v>8</c:v>
                </c:pt>
                <c:pt idx="315">
                  <c:v>3</c:v>
                </c:pt>
                <c:pt idx="316">
                  <c:v>3</c:v>
                </c:pt>
                <c:pt idx="317">
                  <c:v>6</c:v>
                </c:pt>
                <c:pt idx="318">
                  <c:v>6</c:v>
                </c:pt>
                <c:pt idx="319">
                  <c:v>6</c:v>
                </c:pt>
                <c:pt idx="320">
                  <c:v>8</c:v>
                </c:pt>
                <c:pt idx="321">
                  <c:v>8</c:v>
                </c:pt>
                <c:pt idx="322">
                  <c:v>8</c:v>
                </c:pt>
                <c:pt idx="323">
                  <c:v>8</c:v>
                </c:pt>
                <c:pt idx="324">
                  <c:v>8</c:v>
                </c:pt>
                <c:pt idx="325">
                  <c:v>3</c:v>
                </c:pt>
                <c:pt idx="326">
                  <c:v>2</c:v>
                </c:pt>
                <c:pt idx="327">
                  <c:v>2</c:v>
                </c:pt>
                <c:pt idx="328">
                  <c:v>2</c:v>
                </c:pt>
                <c:pt idx="329">
                  <c:v>2</c:v>
                </c:pt>
                <c:pt idx="330">
                  <c:v>3</c:v>
                </c:pt>
                <c:pt idx="331">
                  <c:v>7</c:v>
                </c:pt>
                <c:pt idx="332">
                  <c:v>8</c:v>
                </c:pt>
                <c:pt idx="333">
                  <c:v>8</c:v>
                </c:pt>
                <c:pt idx="334">
                  <c:v>9</c:v>
                </c:pt>
                <c:pt idx="335">
                  <c:v>10</c:v>
                </c:pt>
                <c:pt idx="336">
                  <c:v>10</c:v>
                </c:pt>
                <c:pt idx="337">
                  <c:v>10</c:v>
                </c:pt>
                <c:pt idx="338">
                  <c:v>8</c:v>
                </c:pt>
                <c:pt idx="339">
                  <c:v>3</c:v>
                </c:pt>
                <c:pt idx="340">
                  <c:v>3</c:v>
                </c:pt>
                <c:pt idx="341">
                  <c:v>7</c:v>
                </c:pt>
                <c:pt idx="342">
                  <c:v>7</c:v>
                </c:pt>
                <c:pt idx="343">
                  <c:v>7</c:v>
                </c:pt>
                <c:pt idx="344">
                  <c:v>7</c:v>
                </c:pt>
                <c:pt idx="345">
                  <c:v>6</c:v>
                </c:pt>
                <c:pt idx="346">
                  <c:v>6</c:v>
                </c:pt>
                <c:pt idx="347">
                  <c:v>6</c:v>
                </c:pt>
                <c:pt idx="348">
                  <c:v>9</c:v>
                </c:pt>
                <c:pt idx="349">
                  <c:v>9</c:v>
                </c:pt>
                <c:pt idx="350">
                  <c:v>9</c:v>
                </c:pt>
                <c:pt idx="351">
                  <c:v>10</c:v>
                </c:pt>
                <c:pt idx="352">
                  <c:v>10</c:v>
                </c:pt>
                <c:pt idx="353">
                  <c:v>10</c:v>
                </c:pt>
                <c:pt idx="354">
                  <c:v>10</c:v>
                </c:pt>
                <c:pt idx="355">
                  <c:v>8</c:v>
                </c:pt>
                <c:pt idx="356">
                  <c:v>8</c:v>
                </c:pt>
                <c:pt idx="357">
                  <c:v>8</c:v>
                </c:pt>
                <c:pt idx="358">
                  <c:v>7</c:v>
                </c:pt>
                <c:pt idx="359">
                  <c:v>7</c:v>
                </c:pt>
                <c:pt idx="360">
                  <c:v>6</c:v>
                </c:pt>
                <c:pt idx="361">
                  <c:v>6</c:v>
                </c:pt>
                <c:pt idx="362">
                  <c:v>6</c:v>
                </c:pt>
                <c:pt idx="363">
                  <c:v>6</c:v>
                </c:pt>
                <c:pt idx="364">
                  <c:v>6</c:v>
                </c:pt>
                <c:pt idx="365">
                  <c:v>8</c:v>
                </c:pt>
                <c:pt idx="366">
                  <c:v>8</c:v>
                </c:pt>
                <c:pt idx="367">
                  <c:v>8</c:v>
                </c:pt>
                <c:pt idx="368">
                  <c:v>10</c:v>
                </c:pt>
                <c:pt idx="369">
                  <c:v>10</c:v>
                </c:pt>
                <c:pt idx="370">
                  <c:v>10</c:v>
                </c:pt>
                <c:pt idx="371">
                  <c:v>8</c:v>
                </c:pt>
                <c:pt idx="372">
                  <c:v>8</c:v>
                </c:pt>
                <c:pt idx="373">
                  <c:v>8</c:v>
                </c:pt>
                <c:pt idx="374">
                  <c:v>8</c:v>
                </c:pt>
                <c:pt idx="375">
                  <c:v>8</c:v>
                </c:pt>
                <c:pt idx="376">
                  <c:v>9</c:v>
                </c:pt>
                <c:pt idx="377">
                  <c:v>9</c:v>
                </c:pt>
                <c:pt idx="378">
                  <c:v>9</c:v>
                </c:pt>
                <c:pt idx="379">
                  <c:v>9</c:v>
                </c:pt>
                <c:pt idx="380">
                  <c:v>10</c:v>
                </c:pt>
                <c:pt idx="381">
                  <c:v>10</c:v>
                </c:pt>
                <c:pt idx="382">
                  <c:v>10</c:v>
                </c:pt>
                <c:pt idx="383">
                  <c:v>8</c:v>
                </c:pt>
                <c:pt idx="384">
                  <c:v>8</c:v>
                </c:pt>
                <c:pt idx="385">
                  <c:v>8</c:v>
                </c:pt>
                <c:pt idx="386">
                  <c:v>9</c:v>
                </c:pt>
                <c:pt idx="387">
                  <c:v>9</c:v>
                </c:pt>
                <c:pt idx="388">
                  <c:v>9</c:v>
                </c:pt>
                <c:pt idx="389">
                  <c:v>8</c:v>
                </c:pt>
                <c:pt idx="390">
                  <c:v>8</c:v>
                </c:pt>
                <c:pt idx="391">
                  <c:v>8</c:v>
                </c:pt>
                <c:pt idx="392">
                  <c:v>8</c:v>
                </c:pt>
                <c:pt idx="393">
                  <c:v>8</c:v>
                </c:pt>
                <c:pt idx="394">
                  <c:v>8</c:v>
                </c:pt>
                <c:pt idx="395">
                  <c:v>8</c:v>
                </c:pt>
                <c:pt idx="396">
                  <c:v>8</c:v>
                </c:pt>
                <c:pt idx="397">
                  <c:v>3</c:v>
                </c:pt>
                <c:pt idx="398">
                  <c:v>3</c:v>
                </c:pt>
                <c:pt idx="399">
                  <c:v>3</c:v>
                </c:pt>
                <c:pt idx="400">
                  <c:v>6</c:v>
                </c:pt>
                <c:pt idx="401">
                  <c:v>6</c:v>
                </c:pt>
                <c:pt idx="402">
                  <c:v>6</c:v>
                </c:pt>
                <c:pt idx="403">
                  <c:v>6</c:v>
                </c:pt>
                <c:pt idx="404">
                  <c:v>6</c:v>
                </c:pt>
                <c:pt idx="405">
                  <c:v>7</c:v>
                </c:pt>
                <c:pt idx="406">
                  <c:v>8</c:v>
                </c:pt>
                <c:pt idx="407">
                  <c:v>8.3504901960784323</c:v>
                </c:pt>
              </c:numCache>
            </c:numRef>
          </c:val>
          <c:smooth val="0"/>
          <c:extLst>
            <c:ext xmlns:c16="http://schemas.microsoft.com/office/drawing/2014/chart" uri="{C3380CC4-5D6E-409C-BE32-E72D297353CC}">
              <c16:uniqueId val="{00000003-D5BF-4BA9-ABA6-CEF1720C7CD7}"/>
            </c:ext>
          </c:extLst>
        </c:ser>
        <c:dLbls>
          <c:showLegendKey val="0"/>
          <c:showVal val="0"/>
          <c:showCatName val="0"/>
          <c:showSerName val="0"/>
          <c:showPercent val="0"/>
          <c:showBubbleSize val="0"/>
        </c:dLbls>
        <c:smooth val="0"/>
        <c:axId val="1237582079"/>
        <c:axId val="1437424399"/>
        <c:extLst>
          <c:ext xmlns:c15="http://schemas.microsoft.com/office/drawing/2012/chart" uri="{02D57815-91ED-43cb-92C2-25804820EDAC}">
            <c15:filteredLineSeries>
              <c15:ser>
                <c:idx val="1"/>
                <c:order val="1"/>
                <c:tx>
                  <c:strRef>
                    <c:extLst>
                      <c:ext uri="{02D57815-91ED-43cb-92C2-25804820EDAC}">
                        <c15:formulaRef>
                          <c15:sqref>גיליון1!$D$1</c15:sqref>
                        </c15:formulaRef>
                      </c:ext>
                    </c:extLst>
                    <c:strCache>
                      <c:ptCount val="1"/>
                      <c:pt idx="0">
                        <c:v>ממוצע נע</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extLst>
                      <c:ext uri="{02D57815-91ED-43cb-92C2-25804820EDAC}">
                        <c15:formulaRef>
                          <c15:sqref>גיליון1!$D$2:$D$409</c15:sqref>
                        </c15:formulaRef>
                      </c:ext>
                    </c:extLst>
                    <c:numCache>
                      <c:formatCode>General</c:formatCode>
                      <c:ptCount val="408"/>
                      <c:pt idx="0">
                        <c:v>8</c:v>
                      </c:pt>
                      <c:pt idx="1">
                        <c:v>8</c:v>
                      </c:pt>
                      <c:pt idx="2">
                        <c:v>8.1999999999999993</c:v>
                      </c:pt>
                      <c:pt idx="3">
                        <c:v>8.8000000000000007</c:v>
                      </c:pt>
                      <c:pt idx="4">
                        <c:v>9</c:v>
                      </c:pt>
                      <c:pt idx="5">
                        <c:v>9.4</c:v>
                      </c:pt>
                      <c:pt idx="6">
                        <c:v>9.8000000000000007</c:v>
                      </c:pt>
                      <c:pt idx="7">
                        <c:v>8.6</c:v>
                      </c:pt>
                      <c:pt idx="8">
                        <c:v>8.6</c:v>
                      </c:pt>
                      <c:pt idx="9">
                        <c:v>7.8</c:v>
                      </c:pt>
                      <c:pt idx="10">
                        <c:v>7.8</c:v>
                      </c:pt>
                      <c:pt idx="11">
                        <c:v>7.8</c:v>
                      </c:pt>
                      <c:pt idx="12">
                        <c:v>8.6</c:v>
                      </c:pt>
                      <c:pt idx="13">
                        <c:v>9.1999999999999993</c:v>
                      </c:pt>
                      <c:pt idx="14">
                        <c:v>10</c:v>
                      </c:pt>
                      <c:pt idx="15">
                        <c:v>10</c:v>
                      </c:pt>
                      <c:pt idx="16">
                        <c:v>10</c:v>
                      </c:pt>
                      <c:pt idx="17">
                        <c:v>10</c:v>
                      </c:pt>
                      <c:pt idx="18">
                        <c:v>10</c:v>
                      </c:pt>
                      <c:pt idx="19">
                        <c:v>9.8000000000000007</c:v>
                      </c:pt>
                      <c:pt idx="20">
                        <c:v>9.6</c:v>
                      </c:pt>
                      <c:pt idx="21">
                        <c:v>9.6</c:v>
                      </c:pt>
                      <c:pt idx="22">
                        <c:v>9.4</c:v>
                      </c:pt>
                      <c:pt idx="23">
                        <c:v>9.1999999999999993</c:v>
                      </c:pt>
                      <c:pt idx="24">
                        <c:v>9</c:v>
                      </c:pt>
                      <c:pt idx="25">
                        <c:v>9.1999999999999993</c:v>
                      </c:pt>
                      <c:pt idx="26">
                        <c:v>9.1999999999999993</c:v>
                      </c:pt>
                      <c:pt idx="27">
                        <c:v>9.4</c:v>
                      </c:pt>
                      <c:pt idx="28">
                        <c:v>9.6</c:v>
                      </c:pt>
                      <c:pt idx="29">
                        <c:v>10</c:v>
                      </c:pt>
                      <c:pt idx="30">
                        <c:v>9.8000000000000007</c:v>
                      </c:pt>
                      <c:pt idx="31">
                        <c:v>9.8000000000000007</c:v>
                      </c:pt>
                      <c:pt idx="32">
                        <c:v>9.6</c:v>
                      </c:pt>
                      <c:pt idx="33">
                        <c:v>9.4</c:v>
                      </c:pt>
                      <c:pt idx="34">
                        <c:v>8.8000000000000007</c:v>
                      </c:pt>
                      <c:pt idx="35">
                        <c:v>8.1999999999999993</c:v>
                      </c:pt>
                      <c:pt idx="36">
                        <c:v>8</c:v>
                      </c:pt>
                      <c:pt idx="37">
                        <c:v>8.1999999999999993</c:v>
                      </c:pt>
                      <c:pt idx="38">
                        <c:v>8.4</c:v>
                      </c:pt>
                      <c:pt idx="39">
                        <c:v>9</c:v>
                      </c:pt>
                      <c:pt idx="40">
                        <c:v>9.1999999999999993</c:v>
                      </c:pt>
                      <c:pt idx="41">
                        <c:v>9</c:v>
                      </c:pt>
                      <c:pt idx="42">
                        <c:v>8.6</c:v>
                      </c:pt>
                      <c:pt idx="43">
                        <c:v>8.6</c:v>
                      </c:pt>
                      <c:pt idx="44">
                        <c:v>8.4</c:v>
                      </c:pt>
                      <c:pt idx="45">
                        <c:v>8.6</c:v>
                      </c:pt>
                      <c:pt idx="46">
                        <c:v>8.8000000000000007</c:v>
                      </c:pt>
                      <c:pt idx="47">
                        <c:v>8.8000000000000007</c:v>
                      </c:pt>
                      <c:pt idx="48">
                        <c:v>8.6</c:v>
                      </c:pt>
                      <c:pt idx="49">
                        <c:v>8.6</c:v>
                      </c:pt>
                      <c:pt idx="50">
                        <c:v>8.4</c:v>
                      </c:pt>
                      <c:pt idx="51">
                        <c:v>8.6</c:v>
                      </c:pt>
                      <c:pt idx="52">
                        <c:v>8.8000000000000007</c:v>
                      </c:pt>
                      <c:pt idx="53">
                        <c:v>8.6</c:v>
                      </c:pt>
                      <c:pt idx="54">
                        <c:v>8.4</c:v>
                      </c:pt>
                      <c:pt idx="55">
                        <c:v>8.6</c:v>
                      </c:pt>
                      <c:pt idx="56">
                        <c:v>7.6</c:v>
                      </c:pt>
                      <c:pt idx="57">
                        <c:v>6.8</c:v>
                      </c:pt>
                      <c:pt idx="58">
                        <c:v>7.2</c:v>
                      </c:pt>
                      <c:pt idx="59">
                        <c:v>7.6</c:v>
                      </c:pt>
                      <c:pt idx="60">
                        <c:v>7.8</c:v>
                      </c:pt>
                      <c:pt idx="61">
                        <c:v>8.6</c:v>
                      </c:pt>
                      <c:pt idx="62">
                        <c:v>9.1999999999999993</c:v>
                      </c:pt>
                      <c:pt idx="63">
                        <c:v>8.8000000000000007</c:v>
                      </c:pt>
                      <c:pt idx="64">
                        <c:v>7.4</c:v>
                      </c:pt>
                      <c:pt idx="65">
                        <c:v>7</c:v>
                      </c:pt>
                      <c:pt idx="66">
                        <c:v>5.8</c:v>
                      </c:pt>
                      <c:pt idx="67">
                        <c:v>5.2</c:v>
                      </c:pt>
                      <c:pt idx="68">
                        <c:v>5.6</c:v>
                      </c:pt>
                      <c:pt idx="69">
                        <c:v>7</c:v>
                      </c:pt>
                      <c:pt idx="70">
                        <c:v>7.4</c:v>
                      </c:pt>
                      <c:pt idx="71">
                        <c:v>9</c:v>
                      </c:pt>
                      <c:pt idx="72">
                        <c:v>10</c:v>
                      </c:pt>
                      <c:pt idx="73">
                        <c:v>10</c:v>
                      </c:pt>
                      <c:pt idx="74">
                        <c:v>10</c:v>
                      </c:pt>
                      <c:pt idx="75">
                        <c:v>10</c:v>
                      </c:pt>
                      <c:pt idx="76">
                        <c:v>10</c:v>
                      </c:pt>
                      <c:pt idx="77">
                        <c:v>9.6</c:v>
                      </c:pt>
                      <c:pt idx="78">
                        <c:v>9.4</c:v>
                      </c:pt>
                      <c:pt idx="79">
                        <c:v>9.1999999999999993</c:v>
                      </c:pt>
                      <c:pt idx="80">
                        <c:v>9.1999999999999993</c:v>
                      </c:pt>
                      <c:pt idx="81">
                        <c:v>8.8000000000000007</c:v>
                      </c:pt>
                      <c:pt idx="82">
                        <c:v>9</c:v>
                      </c:pt>
                      <c:pt idx="83">
                        <c:v>8.8000000000000007</c:v>
                      </c:pt>
                      <c:pt idx="84">
                        <c:v>8.6</c:v>
                      </c:pt>
                      <c:pt idx="85">
                        <c:v>8.4</c:v>
                      </c:pt>
                      <c:pt idx="86">
                        <c:v>8.4</c:v>
                      </c:pt>
                      <c:pt idx="87">
                        <c:v>7.4</c:v>
                      </c:pt>
                      <c:pt idx="88">
                        <c:v>7</c:v>
                      </c:pt>
                      <c:pt idx="89">
                        <c:v>6.2</c:v>
                      </c:pt>
                      <c:pt idx="90">
                        <c:v>5</c:v>
                      </c:pt>
                      <c:pt idx="91">
                        <c:v>4</c:v>
                      </c:pt>
                      <c:pt idx="92">
                        <c:v>4</c:v>
                      </c:pt>
                      <c:pt idx="93">
                        <c:v>3.6</c:v>
                      </c:pt>
                      <c:pt idx="94">
                        <c:v>3.4</c:v>
                      </c:pt>
                      <c:pt idx="95">
                        <c:v>3.6</c:v>
                      </c:pt>
                      <c:pt idx="96">
                        <c:v>3.6</c:v>
                      </c:pt>
                      <c:pt idx="97">
                        <c:v>4</c:v>
                      </c:pt>
                      <c:pt idx="98">
                        <c:v>3.6</c:v>
                      </c:pt>
                      <c:pt idx="99">
                        <c:v>4.8</c:v>
                      </c:pt>
                      <c:pt idx="100">
                        <c:v>4.2</c:v>
                      </c:pt>
                      <c:pt idx="101">
                        <c:v>4</c:v>
                      </c:pt>
                      <c:pt idx="102">
                        <c:v>4.8</c:v>
                      </c:pt>
                      <c:pt idx="103">
                        <c:v>6.2</c:v>
                      </c:pt>
                      <c:pt idx="104">
                        <c:v>6.4</c:v>
                      </c:pt>
                      <c:pt idx="105">
                        <c:v>8.1999999999999993</c:v>
                      </c:pt>
                      <c:pt idx="106">
                        <c:v>9.8000000000000007</c:v>
                      </c:pt>
                      <c:pt idx="107">
                        <c:v>9.8000000000000007</c:v>
                      </c:pt>
                      <c:pt idx="108">
                        <c:v>9.1999999999999993</c:v>
                      </c:pt>
                      <c:pt idx="109">
                        <c:v>8.4</c:v>
                      </c:pt>
                      <c:pt idx="110">
                        <c:v>8.1999999999999993</c:v>
                      </c:pt>
                      <c:pt idx="111">
                        <c:v>8</c:v>
                      </c:pt>
                      <c:pt idx="112">
                        <c:v>7.6</c:v>
                      </c:pt>
                      <c:pt idx="113">
                        <c:v>7.6</c:v>
                      </c:pt>
                      <c:pt idx="114">
                        <c:v>8.4</c:v>
                      </c:pt>
                      <c:pt idx="115">
                        <c:v>8.1999999999999993</c:v>
                      </c:pt>
                      <c:pt idx="116">
                        <c:v>8</c:v>
                      </c:pt>
                      <c:pt idx="117">
                        <c:v>7.6</c:v>
                      </c:pt>
                      <c:pt idx="118">
                        <c:v>7.4</c:v>
                      </c:pt>
                      <c:pt idx="119">
                        <c:v>7.2</c:v>
                      </c:pt>
                      <c:pt idx="120">
                        <c:v>7</c:v>
                      </c:pt>
                      <c:pt idx="121">
                        <c:v>6.6</c:v>
                      </c:pt>
                      <c:pt idx="122">
                        <c:v>7</c:v>
                      </c:pt>
                      <c:pt idx="123">
                        <c:v>7.2</c:v>
                      </c:pt>
                      <c:pt idx="124">
                        <c:v>7</c:v>
                      </c:pt>
                      <c:pt idx="125">
                        <c:v>6.8</c:v>
                      </c:pt>
                      <c:pt idx="126">
                        <c:v>6.8</c:v>
                      </c:pt>
                      <c:pt idx="127">
                        <c:v>7.2</c:v>
                      </c:pt>
                      <c:pt idx="128">
                        <c:v>7.6</c:v>
                      </c:pt>
                      <c:pt idx="129">
                        <c:v>8.4</c:v>
                      </c:pt>
                      <c:pt idx="130">
                        <c:v>9</c:v>
                      </c:pt>
                      <c:pt idx="131">
                        <c:v>9.6</c:v>
                      </c:pt>
                      <c:pt idx="132">
                        <c:v>9.4</c:v>
                      </c:pt>
                      <c:pt idx="133">
                        <c:v>8</c:v>
                      </c:pt>
                      <c:pt idx="134">
                        <c:v>6.6</c:v>
                      </c:pt>
                      <c:pt idx="135">
                        <c:v>5.4</c:v>
                      </c:pt>
                      <c:pt idx="136">
                        <c:v>5.2</c:v>
                      </c:pt>
                      <c:pt idx="137">
                        <c:v>5</c:v>
                      </c:pt>
                      <c:pt idx="138">
                        <c:v>6</c:v>
                      </c:pt>
                      <c:pt idx="139">
                        <c:v>7</c:v>
                      </c:pt>
                      <c:pt idx="140">
                        <c:v>8</c:v>
                      </c:pt>
                      <c:pt idx="141">
                        <c:v>8</c:v>
                      </c:pt>
                      <c:pt idx="142">
                        <c:v>8.4</c:v>
                      </c:pt>
                      <c:pt idx="143">
                        <c:v>8.8000000000000007</c:v>
                      </c:pt>
                      <c:pt idx="144">
                        <c:v>9.1999999999999993</c:v>
                      </c:pt>
                      <c:pt idx="145">
                        <c:v>9.4</c:v>
                      </c:pt>
                      <c:pt idx="146">
                        <c:v>9.4</c:v>
                      </c:pt>
                      <c:pt idx="147">
                        <c:v>9</c:v>
                      </c:pt>
                      <c:pt idx="148">
                        <c:v>8.6</c:v>
                      </c:pt>
                      <c:pt idx="149">
                        <c:v>8.1999999999999993</c:v>
                      </c:pt>
                      <c:pt idx="150">
                        <c:v>8</c:v>
                      </c:pt>
                      <c:pt idx="151">
                        <c:v>7.2</c:v>
                      </c:pt>
                      <c:pt idx="152">
                        <c:v>6.2</c:v>
                      </c:pt>
                      <c:pt idx="153">
                        <c:v>5.2</c:v>
                      </c:pt>
                      <c:pt idx="154">
                        <c:v>4.2</c:v>
                      </c:pt>
                      <c:pt idx="155">
                        <c:v>4.5999999999999996</c:v>
                      </c:pt>
                      <c:pt idx="156">
                        <c:v>5.8</c:v>
                      </c:pt>
                      <c:pt idx="157">
                        <c:v>7.2</c:v>
                      </c:pt>
                      <c:pt idx="158">
                        <c:v>8.4</c:v>
                      </c:pt>
                      <c:pt idx="159">
                        <c:v>9.6</c:v>
                      </c:pt>
                      <c:pt idx="160">
                        <c:v>8</c:v>
                      </c:pt>
                      <c:pt idx="161">
                        <c:v>6.4</c:v>
                      </c:pt>
                      <c:pt idx="162">
                        <c:v>4.8</c:v>
                      </c:pt>
                      <c:pt idx="163">
                        <c:v>4.5999999999999996</c:v>
                      </c:pt>
                      <c:pt idx="164">
                        <c:v>4.8</c:v>
                      </c:pt>
                      <c:pt idx="165">
                        <c:v>6.4</c:v>
                      </c:pt>
                      <c:pt idx="166">
                        <c:v>8</c:v>
                      </c:pt>
                      <c:pt idx="167">
                        <c:v>9.6</c:v>
                      </c:pt>
                      <c:pt idx="168">
                        <c:v>9.8000000000000007</c:v>
                      </c:pt>
                      <c:pt idx="169">
                        <c:v>9.6</c:v>
                      </c:pt>
                      <c:pt idx="170">
                        <c:v>8.1999999999999993</c:v>
                      </c:pt>
                      <c:pt idx="171">
                        <c:v>6.8</c:v>
                      </c:pt>
                      <c:pt idx="172">
                        <c:v>6.2</c:v>
                      </c:pt>
                      <c:pt idx="173">
                        <c:v>6</c:v>
                      </c:pt>
                      <c:pt idx="174">
                        <c:v>5.6</c:v>
                      </c:pt>
                      <c:pt idx="175">
                        <c:v>6.8</c:v>
                      </c:pt>
                      <c:pt idx="176">
                        <c:v>8.1999999999999993</c:v>
                      </c:pt>
                      <c:pt idx="177">
                        <c:v>8.6</c:v>
                      </c:pt>
                      <c:pt idx="178">
                        <c:v>9</c:v>
                      </c:pt>
                      <c:pt idx="179">
                        <c:v>9.6</c:v>
                      </c:pt>
                      <c:pt idx="180">
                        <c:v>9.4</c:v>
                      </c:pt>
                      <c:pt idx="181">
                        <c:v>9.4</c:v>
                      </c:pt>
                      <c:pt idx="182">
                        <c:v>9.6</c:v>
                      </c:pt>
                      <c:pt idx="183">
                        <c:v>9.6</c:v>
                      </c:pt>
                      <c:pt idx="184">
                        <c:v>8.8000000000000007</c:v>
                      </c:pt>
                      <c:pt idx="185">
                        <c:v>9.1999999999999993</c:v>
                      </c:pt>
                      <c:pt idx="186">
                        <c:v>9.1999999999999993</c:v>
                      </c:pt>
                      <c:pt idx="187">
                        <c:v>9.1999999999999993</c:v>
                      </c:pt>
                      <c:pt idx="188">
                        <c:v>8.6</c:v>
                      </c:pt>
                      <c:pt idx="189">
                        <c:v>8.6</c:v>
                      </c:pt>
                      <c:pt idx="190">
                        <c:v>8.1999999999999993</c:v>
                      </c:pt>
                      <c:pt idx="191">
                        <c:v>6.8</c:v>
                      </c:pt>
                      <c:pt idx="192">
                        <c:v>6.2</c:v>
                      </c:pt>
                      <c:pt idx="193">
                        <c:v>6.8</c:v>
                      </c:pt>
                      <c:pt idx="194">
                        <c:v>7.6</c:v>
                      </c:pt>
                      <c:pt idx="195">
                        <c:v>8</c:v>
                      </c:pt>
                      <c:pt idx="196">
                        <c:v>7.8</c:v>
                      </c:pt>
                      <c:pt idx="197">
                        <c:v>6.6</c:v>
                      </c:pt>
                      <c:pt idx="198">
                        <c:v>6.6</c:v>
                      </c:pt>
                      <c:pt idx="199">
                        <c:v>6.6</c:v>
                      </c:pt>
                      <c:pt idx="200">
                        <c:v>5.8</c:v>
                      </c:pt>
                      <c:pt idx="201">
                        <c:v>7</c:v>
                      </c:pt>
                      <c:pt idx="202">
                        <c:v>8</c:v>
                      </c:pt>
                      <c:pt idx="203">
                        <c:v>7.8</c:v>
                      </c:pt>
                      <c:pt idx="204">
                        <c:v>7.6</c:v>
                      </c:pt>
                      <c:pt idx="205">
                        <c:v>8.4</c:v>
                      </c:pt>
                      <c:pt idx="206">
                        <c:v>8.8000000000000007</c:v>
                      </c:pt>
                      <c:pt idx="207">
                        <c:v>9.6</c:v>
                      </c:pt>
                      <c:pt idx="208">
                        <c:v>9.4</c:v>
                      </c:pt>
                      <c:pt idx="209">
                        <c:v>9</c:v>
                      </c:pt>
                      <c:pt idx="210">
                        <c:v>8.6</c:v>
                      </c:pt>
                      <c:pt idx="211">
                        <c:v>8.1999999999999993</c:v>
                      </c:pt>
                      <c:pt idx="212">
                        <c:v>8.1999999999999993</c:v>
                      </c:pt>
                      <c:pt idx="213">
                        <c:v>8.6</c:v>
                      </c:pt>
                      <c:pt idx="214">
                        <c:v>9.1999999999999993</c:v>
                      </c:pt>
                      <c:pt idx="215">
                        <c:v>9.6</c:v>
                      </c:pt>
                      <c:pt idx="216">
                        <c:v>10</c:v>
                      </c:pt>
                      <c:pt idx="217">
                        <c:v>10</c:v>
                      </c:pt>
                      <c:pt idx="218">
                        <c:v>9.8000000000000007</c:v>
                      </c:pt>
                      <c:pt idx="219">
                        <c:v>9.6</c:v>
                      </c:pt>
                      <c:pt idx="220">
                        <c:v>9.1999999999999993</c:v>
                      </c:pt>
                      <c:pt idx="221">
                        <c:v>9</c:v>
                      </c:pt>
                      <c:pt idx="222">
                        <c:v>8.8000000000000007</c:v>
                      </c:pt>
                      <c:pt idx="223">
                        <c:v>9</c:v>
                      </c:pt>
                      <c:pt idx="224">
                        <c:v>9.1999999999999993</c:v>
                      </c:pt>
                      <c:pt idx="225">
                        <c:v>9.6</c:v>
                      </c:pt>
                      <c:pt idx="226">
                        <c:v>9</c:v>
                      </c:pt>
                      <c:pt idx="227">
                        <c:v>8.4</c:v>
                      </c:pt>
                      <c:pt idx="228">
                        <c:v>7.4</c:v>
                      </c:pt>
                      <c:pt idx="229">
                        <c:v>6.6</c:v>
                      </c:pt>
                      <c:pt idx="230">
                        <c:v>6.2</c:v>
                      </c:pt>
                      <c:pt idx="231">
                        <c:v>5.2</c:v>
                      </c:pt>
                      <c:pt idx="232">
                        <c:v>5.2</c:v>
                      </c:pt>
                      <c:pt idx="233">
                        <c:v>5.2</c:v>
                      </c:pt>
                      <c:pt idx="234">
                        <c:v>5.8</c:v>
                      </c:pt>
                      <c:pt idx="235">
                        <c:v>5.8</c:v>
                      </c:pt>
                      <c:pt idx="236">
                        <c:v>7.2</c:v>
                      </c:pt>
                      <c:pt idx="237">
                        <c:v>8</c:v>
                      </c:pt>
                      <c:pt idx="238">
                        <c:v>9</c:v>
                      </c:pt>
                      <c:pt idx="239">
                        <c:v>9.1999999999999993</c:v>
                      </c:pt>
                      <c:pt idx="240">
                        <c:v>9.1999999999999993</c:v>
                      </c:pt>
                      <c:pt idx="241">
                        <c:v>9.1999999999999993</c:v>
                      </c:pt>
                      <c:pt idx="242">
                        <c:v>8.8000000000000007</c:v>
                      </c:pt>
                      <c:pt idx="243">
                        <c:v>8.6</c:v>
                      </c:pt>
                      <c:pt idx="244">
                        <c:v>8.4</c:v>
                      </c:pt>
                      <c:pt idx="245">
                        <c:v>8.6</c:v>
                      </c:pt>
                      <c:pt idx="246">
                        <c:v>8.8000000000000007</c:v>
                      </c:pt>
                      <c:pt idx="247">
                        <c:v>7.8</c:v>
                      </c:pt>
                      <c:pt idx="248">
                        <c:v>7.6</c:v>
                      </c:pt>
                      <c:pt idx="249">
                        <c:v>7.4</c:v>
                      </c:pt>
                      <c:pt idx="250">
                        <c:v>7.4</c:v>
                      </c:pt>
                      <c:pt idx="251">
                        <c:v>6.6</c:v>
                      </c:pt>
                      <c:pt idx="252">
                        <c:v>7</c:v>
                      </c:pt>
                      <c:pt idx="253">
                        <c:v>6.4</c:v>
                      </c:pt>
                      <c:pt idx="254">
                        <c:v>5.8</c:v>
                      </c:pt>
                      <c:pt idx="255">
                        <c:v>5.6</c:v>
                      </c:pt>
                      <c:pt idx="256">
                        <c:v>6.6</c:v>
                      </c:pt>
                      <c:pt idx="257">
                        <c:v>7.6</c:v>
                      </c:pt>
                      <c:pt idx="258">
                        <c:v>8.6</c:v>
                      </c:pt>
                      <c:pt idx="259">
                        <c:v>8.8000000000000007</c:v>
                      </c:pt>
                      <c:pt idx="260">
                        <c:v>8.8000000000000007</c:v>
                      </c:pt>
                      <c:pt idx="261">
                        <c:v>8.6</c:v>
                      </c:pt>
                      <c:pt idx="262">
                        <c:v>8.6</c:v>
                      </c:pt>
                      <c:pt idx="263">
                        <c:v>8.4</c:v>
                      </c:pt>
                      <c:pt idx="264">
                        <c:v>8.4</c:v>
                      </c:pt>
                      <c:pt idx="265">
                        <c:v>8</c:v>
                      </c:pt>
                      <c:pt idx="266">
                        <c:v>7.4</c:v>
                      </c:pt>
                      <c:pt idx="267">
                        <c:v>7.4</c:v>
                      </c:pt>
                      <c:pt idx="268">
                        <c:v>7.6</c:v>
                      </c:pt>
                      <c:pt idx="269">
                        <c:v>8.4</c:v>
                      </c:pt>
                      <c:pt idx="270">
                        <c:v>8.4</c:v>
                      </c:pt>
                      <c:pt idx="271">
                        <c:v>9</c:v>
                      </c:pt>
                      <c:pt idx="272">
                        <c:v>8.6</c:v>
                      </c:pt>
                      <c:pt idx="273">
                        <c:v>8.1999999999999993</c:v>
                      </c:pt>
                      <c:pt idx="274">
                        <c:v>7.8</c:v>
                      </c:pt>
                      <c:pt idx="275">
                        <c:v>7.8</c:v>
                      </c:pt>
                      <c:pt idx="276">
                        <c:v>7.2</c:v>
                      </c:pt>
                      <c:pt idx="277">
                        <c:v>7.6</c:v>
                      </c:pt>
                      <c:pt idx="278">
                        <c:v>8</c:v>
                      </c:pt>
                      <c:pt idx="279">
                        <c:v>8.4</c:v>
                      </c:pt>
                      <c:pt idx="280">
                        <c:v>9.1999999999999993</c:v>
                      </c:pt>
                      <c:pt idx="281">
                        <c:v>10</c:v>
                      </c:pt>
                      <c:pt idx="282">
                        <c:v>10</c:v>
                      </c:pt>
                      <c:pt idx="283">
                        <c:v>9.1999999999999993</c:v>
                      </c:pt>
                      <c:pt idx="284">
                        <c:v>8.4</c:v>
                      </c:pt>
                      <c:pt idx="285">
                        <c:v>7.6</c:v>
                      </c:pt>
                      <c:pt idx="286">
                        <c:v>7.6</c:v>
                      </c:pt>
                      <c:pt idx="287">
                        <c:v>7.6</c:v>
                      </c:pt>
                      <c:pt idx="288">
                        <c:v>8.4</c:v>
                      </c:pt>
                      <c:pt idx="289">
                        <c:v>9</c:v>
                      </c:pt>
                      <c:pt idx="290">
                        <c:v>9.8000000000000007</c:v>
                      </c:pt>
                      <c:pt idx="291">
                        <c:v>9.8000000000000007</c:v>
                      </c:pt>
                      <c:pt idx="292">
                        <c:v>8.8000000000000007</c:v>
                      </c:pt>
                      <c:pt idx="293">
                        <c:v>8.4</c:v>
                      </c:pt>
                      <c:pt idx="294">
                        <c:v>8.4</c:v>
                      </c:pt>
                      <c:pt idx="295">
                        <c:v>8</c:v>
                      </c:pt>
                      <c:pt idx="296">
                        <c:v>7</c:v>
                      </c:pt>
                      <c:pt idx="297">
                        <c:v>6.6</c:v>
                      </c:pt>
                      <c:pt idx="298">
                        <c:v>6.6</c:v>
                      </c:pt>
                      <c:pt idx="299">
                        <c:v>6.8</c:v>
                      </c:pt>
                      <c:pt idx="300">
                        <c:v>7.2</c:v>
                      </c:pt>
                      <c:pt idx="301">
                        <c:v>7.4</c:v>
                      </c:pt>
                      <c:pt idx="302">
                        <c:v>8</c:v>
                      </c:pt>
                      <c:pt idx="303">
                        <c:v>7.8</c:v>
                      </c:pt>
                      <c:pt idx="304">
                        <c:v>7.4</c:v>
                      </c:pt>
                      <c:pt idx="305">
                        <c:v>7.2</c:v>
                      </c:pt>
                      <c:pt idx="306">
                        <c:v>7.8</c:v>
                      </c:pt>
                      <c:pt idx="307">
                        <c:v>8.1999999999999993</c:v>
                      </c:pt>
                      <c:pt idx="308">
                        <c:v>8.4</c:v>
                      </c:pt>
                      <c:pt idx="309">
                        <c:v>8.6</c:v>
                      </c:pt>
                      <c:pt idx="310">
                        <c:v>8.4</c:v>
                      </c:pt>
                      <c:pt idx="311">
                        <c:v>8.6</c:v>
                      </c:pt>
                      <c:pt idx="312">
                        <c:v>7.6</c:v>
                      </c:pt>
                      <c:pt idx="313">
                        <c:v>6.6</c:v>
                      </c:pt>
                      <c:pt idx="314">
                        <c:v>6.4</c:v>
                      </c:pt>
                      <c:pt idx="315">
                        <c:v>5.4</c:v>
                      </c:pt>
                      <c:pt idx="316">
                        <c:v>4.5999999999999996</c:v>
                      </c:pt>
                      <c:pt idx="317">
                        <c:v>5.6</c:v>
                      </c:pt>
                      <c:pt idx="318">
                        <c:v>6.2</c:v>
                      </c:pt>
                      <c:pt idx="319">
                        <c:v>6.2</c:v>
                      </c:pt>
                      <c:pt idx="320">
                        <c:v>7.2</c:v>
                      </c:pt>
                      <c:pt idx="321">
                        <c:v>7.6</c:v>
                      </c:pt>
                      <c:pt idx="322">
                        <c:v>6.4</c:v>
                      </c:pt>
                      <c:pt idx="323">
                        <c:v>5.8</c:v>
                      </c:pt>
                      <c:pt idx="324">
                        <c:v>5.8</c:v>
                      </c:pt>
                      <c:pt idx="325">
                        <c:v>4.5999999999999996</c:v>
                      </c:pt>
                      <c:pt idx="326">
                        <c:v>3.4</c:v>
                      </c:pt>
                      <c:pt idx="327">
                        <c:v>3.4</c:v>
                      </c:pt>
                      <c:pt idx="328">
                        <c:v>3.4</c:v>
                      </c:pt>
                      <c:pt idx="329">
                        <c:v>3.2</c:v>
                      </c:pt>
                      <c:pt idx="330">
                        <c:v>4.5999999999999996</c:v>
                      </c:pt>
                      <c:pt idx="331">
                        <c:v>5.8</c:v>
                      </c:pt>
                      <c:pt idx="332">
                        <c:v>7</c:v>
                      </c:pt>
                      <c:pt idx="333">
                        <c:v>8.4</c:v>
                      </c:pt>
                      <c:pt idx="334">
                        <c:v>9</c:v>
                      </c:pt>
                      <c:pt idx="335">
                        <c:v>9.1999999999999993</c:v>
                      </c:pt>
                      <c:pt idx="336">
                        <c:v>8.1999999999999993</c:v>
                      </c:pt>
                      <c:pt idx="337">
                        <c:v>7</c:v>
                      </c:pt>
                      <c:pt idx="338">
                        <c:v>6.6</c:v>
                      </c:pt>
                      <c:pt idx="339">
                        <c:v>5</c:v>
                      </c:pt>
                      <c:pt idx="340">
                        <c:v>4.8</c:v>
                      </c:pt>
                      <c:pt idx="341">
                        <c:v>5.6</c:v>
                      </c:pt>
                      <c:pt idx="342">
                        <c:v>5.6</c:v>
                      </c:pt>
                      <c:pt idx="343">
                        <c:v>5.6</c:v>
                      </c:pt>
                      <c:pt idx="344">
                        <c:v>6.4</c:v>
                      </c:pt>
                      <c:pt idx="345">
                        <c:v>5.6</c:v>
                      </c:pt>
                      <c:pt idx="346">
                        <c:v>6</c:v>
                      </c:pt>
                      <c:pt idx="347">
                        <c:v>6</c:v>
                      </c:pt>
                      <c:pt idx="348">
                        <c:v>7.8</c:v>
                      </c:pt>
                      <c:pt idx="349">
                        <c:v>7</c:v>
                      </c:pt>
                      <c:pt idx="350">
                        <c:v>8</c:v>
                      </c:pt>
                      <c:pt idx="351">
                        <c:v>8.1999999999999993</c:v>
                      </c:pt>
                      <c:pt idx="352">
                        <c:v>8.1999999999999993</c:v>
                      </c:pt>
                      <c:pt idx="353">
                        <c:v>8</c:v>
                      </c:pt>
                      <c:pt idx="354">
                        <c:v>9.1999999999999993</c:v>
                      </c:pt>
                      <c:pt idx="355">
                        <c:v>8.8000000000000007</c:v>
                      </c:pt>
                      <c:pt idx="356">
                        <c:v>8.1999999999999993</c:v>
                      </c:pt>
                      <c:pt idx="357">
                        <c:v>7.6</c:v>
                      </c:pt>
                      <c:pt idx="358">
                        <c:v>6.4</c:v>
                      </c:pt>
                      <c:pt idx="359">
                        <c:v>6</c:v>
                      </c:pt>
                      <c:pt idx="360">
                        <c:v>5.6</c:v>
                      </c:pt>
                      <c:pt idx="361">
                        <c:v>5.4</c:v>
                      </c:pt>
                      <c:pt idx="362">
                        <c:v>5</c:v>
                      </c:pt>
                      <c:pt idx="363">
                        <c:v>6.2</c:v>
                      </c:pt>
                      <c:pt idx="364">
                        <c:v>6.6</c:v>
                      </c:pt>
                      <c:pt idx="365">
                        <c:v>7</c:v>
                      </c:pt>
                      <c:pt idx="366">
                        <c:v>7.8</c:v>
                      </c:pt>
                      <c:pt idx="367">
                        <c:v>8.8000000000000007</c:v>
                      </c:pt>
                      <c:pt idx="368">
                        <c:v>9.1999999999999993</c:v>
                      </c:pt>
                      <c:pt idx="369">
                        <c:v>9.1999999999999993</c:v>
                      </c:pt>
                      <c:pt idx="370">
                        <c:v>9.1999999999999993</c:v>
                      </c:pt>
                      <c:pt idx="371">
                        <c:v>8.6</c:v>
                      </c:pt>
                      <c:pt idx="372">
                        <c:v>8.1999999999999993</c:v>
                      </c:pt>
                      <c:pt idx="373">
                        <c:v>6.8</c:v>
                      </c:pt>
                      <c:pt idx="374">
                        <c:v>7</c:v>
                      </c:pt>
                      <c:pt idx="375">
                        <c:v>7.2</c:v>
                      </c:pt>
                      <c:pt idx="376">
                        <c:v>7.6</c:v>
                      </c:pt>
                      <c:pt idx="377">
                        <c:v>6.4</c:v>
                      </c:pt>
                      <c:pt idx="378">
                        <c:v>7.8</c:v>
                      </c:pt>
                      <c:pt idx="379">
                        <c:v>8</c:v>
                      </c:pt>
                      <c:pt idx="380">
                        <c:v>8.1999999999999993</c:v>
                      </c:pt>
                      <c:pt idx="381">
                        <c:v>7.4</c:v>
                      </c:pt>
                      <c:pt idx="382">
                        <c:v>8.6</c:v>
                      </c:pt>
                      <c:pt idx="383">
                        <c:v>8.1999999999999993</c:v>
                      </c:pt>
                      <c:pt idx="384">
                        <c:v>8</c:v>
                      </c:pt>
                      <c:pt idx="385">
                        <c:v>7.8</c:v>
                      </c:pt>
                      <c:pt idx="386">
                        <c:v>8.6</c:v>
                      </c:pt>
                      <c:pt idx="387">
                        <c:v>8.6</c:v>
                      </c:pt>
                      <c:pt idx="388">
                        <c:v>8.6</c:v>
                      </c:pt>
                      <c:pt idx="389">
                        <c:v>8.4</c:v>
                      </c:pt>
                      <c:pt idx="390">
                        <c:v>8.1999999999999993</c:v>
                      </c:pt>
                      <c:pt idx="391">
                        <c:v>8</c:v>
                      </c:pt>
                      <c:pt idx="392">
                        <c:v>8</c:v>
                      </c:pt>
                      <c:pt idx="393">
                        <c:v>8.1999999999999993</c:v>
                      </c:pt>
                      <c:pt idx="394">
                        <c:v>8.1999999999999993</c:v>
                      </c:pt>
                      <c:pt idx="395">
                        <c:v>7.2</c:v>
                      </c:pt>
                      <c:pt idx="396">
                        <c:v>6</c:v>
                      </c:pt>
                      <c:pt idx="397">
                        <c:v>5</c:v>
                      </c:pt>
                      <c:pt idx="398">
                        <c:v>4.8</c:v>
                      </c:pt>
                      <c:pt idx="399">
                        <c:v>4.4000000000000004</c:v>
                      </c:pt>
                      <c:pt idx="400">
                        <c:v>5</c:v>
                      </c:pt>
                      <c:pt idx="401">
                        <c:v>5.6</c:v>
                      </c:pt>
                      <c:pt idx="402">
                        <c:v>6</c:v>
                      </c:pt>
                      <c:pt idx="403">
                        <c:v>5.8</c:v>
                      </c:pt>
                      <c:pt idx="404">
                        <c:v>6.4</c:v>
                      </c:pt>
                      <c:pt idx="405">
                        <c:v>7</c:v>
                      </c:pt>
                      <c:pt idx="406">
                        <c:v>7.5</c:v>
                      </c:pt>
                      <c:pt idx="407">
                        <c:v>8.1752450980392162</c:v>
                      </c:pt>
                    </c:numCache>
                  </c:numRef>
                </c:val>
                <c:smooth val="0"/>
                <c:extLst>
                  <c:ext xmlns:c16="http://schemas.microsoft.com/office/drawing/2014/chart" uri="{C3380CC4-5D6E-409C-BE32-E72D297353CC}">
                    <c16:uniqueId val="{00000001-D5BF-4BA9-ABA6-CEF1720C7CD7}"/>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גיליון1!$F$1</c15:sqref>
                        </c15:formulaRef>
                      </c:ext>
                    </c:extLst>
                    <c:strCache>
                      <c:ptCount val="1"/>
                      <c:pt idx="0">
                        <c:v>שילוב</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extLst xmlns:c15="http://schemas.microsoft.com/office/drawing/2012/chart">
                      <c:ext xmlns:c15="http://schemas.microsoft.com/office/drawing/2012/chart" uri="{02D57815-91ED-43cb-92C2-25804820EDAC}">
                        <c15:formulaRef>
                          <c15:sqref>גיליון1!$F$2:$F$409</c15:sqref>
                        </c15:formulaRef>
                      </c:ext>
                    </c:extLst>
                    <c:numCache>
                      <c:formatCode>General</c:formatCode>
                      <c:ptCount val="408"/>
                      <c:pt idx="0">
                        <c:v>8</c:v>
                      </c:pt>
                      <c:pt idx="1">
                        <c:v>8</c:v>
                      </c:pt>
                      <c:pt idx="2">
                        <c:v>8.1</c:v>
                      </c:pt>
                      <c:pt idx="3">
                        <c:v>8.9</c:v>
                      </c:pt>
                      <c:pt idx="4">
                        <c:v>9</c:v>
                      </c:pt>
                      <c:pt idx="5">
                        <c:v>9.6999999999999993</c:v>
                      </c:pt>
                      <c:pt idx="6">
                        <c:v>9.9</c:v>
                      </c:pt>
                      <c:pt idx="7">
                        <c:v>9.3000000000000007</c:v>
                      </c:pt>
                      <c:pt idx="8">
                        <c:v>9.3000000000000007</c:v>
                      </c:pt>
                      <c:pt idx="9">
                        <c:v>7.4</c:v>
                      </c:pt>
                      <c:pt idx="10">
                        <c:v>7.4</c:v>
                      </c:pt>
                      <c:pt idx="11">
                        <c:v>7.4</c:v>
                      </c:pt>
                      <c:pt idx="12">
                        <c:v>9.3000000000000007</c:v>
                      </c:pt>
                      <c:pt idx="13">
                        <c:v>9.6</c:v>
                      </c:pt>
                      <c:pt idx="14">
                        <c:v>10</c:v>
                      </c:pt>
                      <c:pt idx="15">
                        <c:v>10</c:v>
                      </c:pt>
                      <c:pt idx="16">
                        <c:v>10</c:v>
                      </c:pt>
                      <c:pt idx="17">
                        <c:v>10</c:v>
                      </c:pt>
                      <c:pt idx="18">
                        <c:v>10</c:v>
                      </c:pt>
                      <c:pt idx="19">
                        <c:v>9.9</c:v>
                      </c:pt>
                      <c:pt idx="20">
                        <c:v>9.8000000000000007</c:v>
                      </c:pt>
                      <c:pt idx="21">
                        <c:v>9.8000000000000007</c:v>
                      </c:pt>
                      <c:pt idx="22">
                        <c:v>9.1999999999999993</c:v>
                      </c:pt>
                      <c:pt idx="23">
                        <c:v>9.1</c:v>
                      </c:pt>
                      <c:pt idx="24">
                        <c:v>9</c:v>
                      </c:pt>
                      <c:pt idx="25">
                        <c:v>9.1</c:v>
                      </c:pt>
                      <c:pt idx="26">
                        <c:v>9.1</c:v>
                      </c:pt>
                      <c:pt idx="27">
                        <c:v>9.6999999999999993</c:v>
                      </c:pt>
                      <c:pt idx="28">
                        <c:v>9.8000000000000007</c:v>
                      </c:pt>
                      <c:pt idx="29">
                        <c:v>10</c:v>
                      </c:pt>
                      <c:pt idx="30">
                        <c:v>9.9</c:v>
                      </c:pt>
                      <c:pt idx="31">
                        <c:v>9.9</c:v>
                      </c:pt>
                      <c:pt idx="32">
                        <c:v>9.8000000000000007</c:v>
                      </c:pt>
                      <c:pt idx="33">
                        <c:v>9.1999999999999993</c:v>
                      </c:pt>
                      <c:pt idx="34">
                        <c:v>8.9</c:v>
                      </c:pt>
                      <c:pt idx="35">
                        <c:v>8.6</c:v>
                      </c:pt>
                      <c:pt idx="36">
                        <c:v>8</c:v>
                      </c:pt>
                      <c:pt idx="37">
                        <c:v>8.1</c:v>
                      </c:pt>
                      <c:pt idx="38">
                        <c:v>8.1999999999999993</c:v>
                      </c:pt>
                      <c:pt idx="39">
                        <c:v>9.5</c:v>
                      </c:pt>
                      <c:pt idx="40">
                        <c:v>9.6</c:v>
                      </c:pt>
                      <c:pt idx="41">
                        <c:v>9.5</c:v>
                      </c:pt>
                      <c:pt idx="42">
                        <c:v>8.3000000000000007</c:v>
                      </c:pt>
                      <c:pt idx="43">
                        <c:v>8.3000000000000007</c:v>
                      </c:pt>
                      <c:pt idx="44">
                        <c:v>8.1999999999999993</c:v>
                      </c:pt>
                      <c:pt idx="45">
                        <c:v>8.8000000000000007</c:v>
                      </c:pt>
                      <c:pt idx="46">
                        <c:v>8.9</c:v>
                      </c:pt>
                      <c:pt idx="47">
                        <c:v>8.9</c:v>
                      </c:pt>
                      <c:pt idx="48">
                        <c:v>8.8000000000000007</c:v>
                      </c:pt>
                      <c:pt idx="49">
                        <c:v>8.8000000000000007</c:v>
                      </c:pt>
                      <c:pt idx="50">
                        <c:v>8.1999999999999993</c:v>
                      </c:pt>
                      <c:pt idx="51">
                        <c:v>8.8000000000000007</c:v>
                      </c:pt>
                      <c:pt idx="52">
                        <c:v>8.9</c:v>
                      </c:pt>
                      <c:pt idx="53">
                        <c:v>8.8000000000000007</c:v>
                      </c:pt>
                      <c:pt idx="54">
                        <c:v>8.1999999999999993</c:v>
                      </c:pt>
                      <c:pt idx="55">
                        <c:v>8.8000000000000007</c:v>
                      </c:pt>
                      <c:pt idx="56">
                        <c:v>7.8</c:v>
                      </c:pt>
                      <c:pt idx="57">
                        <c:v>7.4</c:v>
                      </c:pt>
                      <c:pt idx="58">
                        <c:v>7.6</c:v>
                      </c:pt>
                      <c:pt idx="59">
                        <c:v>8.3000000000000007</c:v>
                      </c:pt>
                      <c:pt idx="60">
                        <c:v>8.9</c:v>
                      </c:pt>
                      <c:pt idx="61">
                        <c:v>9.3000000000000007</c:v>
                      </c:pt>
                      <c:pt idx="62">
                        <c:v>9.6</c:v>
                      </c:pt>
                      <c:pt idx="63">
                        <c:v>8.4</c:v>
                      </c:pt>
                      <c:pt idx="64">
                        <c:v>7.7</c:v>
                      </c:pt>
                      <c:pt idx="65">
                        <c:v>7.5</c:v>
                      </c:pt>
                      <c:pt idx="66">
                        <c:v>6.9</c:v>
                      </c:pt>
                      <c:pt idx="67">
                        <c:v>5.0999999999999996</c:v>
                      </c:pt>
                      <c:pt idx="68">
                        <c:v>5.3</c:v>
                      </c:pt>
                      <c:pt idx="69">
                        <c:v>7.5</c:v>
                      </c:pt>
                      <c:pt idx="70">
                        <c:v>8.6999999999999993</c:v>
                      </c:pt>
                      <c:pt idx="71">
                        <c:v>9.5</c:v>
                      </c:pt>
                      <c:pt idx="72">
                        <c:v>10</c:v>
                      </c:pt>
                      <c:pt idx="73">
                        <c:v>10</c:v>
                      </c:pt>
                      <c:pt idx="74">
                        <c:v>10</c:v>
                      </c:pt>
                      <c:pt idx="75">
                        <c:v>10</c:v>
                      </c:pt>
                      <c:pt idx="76">
                        <c:v>10</c:v>
                      </c:pt>
                      <c:pt idx="77">
                        <c:v>9.8000000000000007</c:v>
                      </c:pt>
                      <c:pt idx="78">
                        <c:v>9.6999999999999993</c:v>
                      </c:pt>
                      <c:pt idx="79">
                        <c:v>9.1</c:v>
                      </c:pt>
                      <c:pt idx="80">
                        <c:v>9.1</c:v>
                      </c:pt>
                      <c:pt idx="81">
                        <c:v>8.9</c:v>
                      </c:pt>
                      <c:pt idx="82">
                        <c:v>9</c:v>
                      </c:pt>
                      <c:pt idx="83">
                        <c:v>8.9</c:v>
                      </c:pt>
                      <c:pt idx="84">
                        <c:v>8.3000000000000007</c:v>
                      </c:pt>
                      <c:pt idx="85">
                        <c:v>8.1999999999999993</c:v>
                      </c:pt>
                      <c:pt idx="86">
                        <c:v>8.1999999999999993</c:v>
                      </c:pt>
                      <c:pt idx="87">
                        <c:v>7.7</c:v>
                      </c:pt>
                      <c:pt idx="88">
                        <c:v>7.5</c:v>
                      </c:pt>
                      <c:pt idx="89">
                        <c:v>6.1</c:v>
                      </c:pt>
                      <c:pt idx="90">
                        <c:v>4.5</c:v>
                      </c:pt>
                      <c:pt idx="91">
                        <c:v>4</c:v>
                      </c:pt>
                      <c:pt idx="92">
                        <c:v>4</c:v>
                      </c:pt>
                      <c:pt idx="93">
                        <c:v>3.8</c:v>
                      </c:pt>
                      <c:pt idx="94">
                        <c:v>3.2</c:v>
                      </c:pt>
                      <c:pt idx="95">
                        <c:v>3.8</c:v>
                      </c:pt>
                      <c:pt idx="96">
                        <c:v>3.8</c:v>
                      </c:pt>
                      <c:pt idx="97">
                        <c:v>4</c:v>
                      </c:pt>
                      <c:pt idx="98">
                        <c:v>3.3</c:v>
                      </c:pt>
                      <c:pt idx="99">
                        <c:v>4.4000000000000004</c:v>
                      </c:pt>
                      <c:pt idx="100">
                        <c:v>3.6</c:v>
                      </c:pt>
                      <c:pt idx="101">
                        <c:v>3</c:v>
                      </c:pt>
                      <c:pt idx="102">
                        <c:v>3.4</c:v>
                      </c:pt>
                      <c:pt idx="103">
                        <c:v>7.6</c:v>
                      </c:pt>
                      <c:pt idx="104">
                        <c:v>7.7</c:v>
                      </c:pt>
                      <c:pt idx="105">
                        <c:v>9.1</c:v>
                      </c:pt>
                      <c:pt idx="106">
                        <c:v>9.9</c:v>
                      </c:pt>
                      <c:pt idx="107">
                        <c:v>9.9</c:v>
                      </c:pt>
                      <c:pt idx="108">
                        <c:v>9.6</c:v>
                      </c:pt>
                      <c:pt idx="109">
                        <c:v>9.1999999999999993</c:v>
                      </c:pt>
                      <c:pt idx="110">
                        <c:v>8.6</c:v>
                      </c:pt>
                      <c:pt idx="111">
                        <c:v>8.5</c:v>
                      </c:pt>
                      <c:pt idx="112">
                        <c:v>7.8</c:v>
                      </c:pt>
                      <c:pt idx="113">
                        <c:v>7.8</c:v>
                      </c:pt>
                      <c:pt idx="114">
                        <c:v>8.1999999999999993</c:v>
                      </c:pt>
                      <c:pt idx="115">
                        <c:v>8.1</c:v>
                      </c:pt>
                      <c:pt idx="116">
                        <c:v>8</c:v>
                      </c:pt>
                      <c:pt idx="117">
                        <c:v>7.8</c:v>
                      </c:pt>
                      <c:pt idx="118">
                        <c:v>7.7</c:v>
                      </c:pt>
                      <c:pt idx="119">
                        <c:v>7.1</c:v>
                      </c:pt>
                      <c:pt idx="120">
                        <c:v>7</c:v>
                      </c:pt>
                      <c:pt idx="121">
                        <c:v>6.8</c:v>
                      </c:pt>
                      <c:pt idx="122">
                        <c:v>7</c:v>
                      </c:pt>
                      <c:pt idx="123">
                        <c:v>7.1</c:v>
                      </c:pt>
                      <c:pt idx="124">
                        <c:v>7</c:v>
                      </c:pt>
                      <c:pt idx="125">
                        <c:v>6.4</c:v>
                      </c:pt>
                      <c:pt idx="126">
                        <c:v>6.4</c:v>
                      </c:pt>
                      <c:pt idx="127">
                        <c:v>6.6</c:v>
                      </c:pt>
                      <c:pt idx="128">
                        <c:v>6.8</c:v>
                      </c:pt>
                      <c:pt idx="129">
                        <c:v>9.1999999999999993</c:v>
                      </c:pt>
                      <c:pt idx="130">
                        <c:v>9.5</c:v>
                      </c:pt>
                      <c:pt idx="131">
                        <c:v>9.8000000000000007</c:v>
                      </c:pt>
                      <c:pt idx="132">
                        <c:v>9.1999999999999993</c:v>
                      </c:pt>
                      <c:pt idx="133">
                        <c:v>8.5</c:v>
                      </c:pt>
                      <c:pt idx="134">
                        <c:v>7.8</c:v>
                      </c:pt>
                      <c:pt idx="135">
                        <c:v>4.2</c:v>
                      </c:pt>
                      <c:pt idx="136">
                        <c:v>4.0999999999999996</c:v>
                      </c:pt>
                      <c:pt idx="137">
                        <c:v>4</c:v>
                      </c:pt>
                      <c:pt idx="138">
                        <c:v>7</c:v>
                      </c:pt>
                      <c:pt idx="139">
                        <c:v>7.5</c:v>
                      </c:pt>
                      <c:pt idx="140">
                        <c:v>8</c:v>
                      </c:pt>
                      <c:pt idx="141">
                        <c:v>8</c:v>
                      </c:pt>
                      <c:pt idx="142">
                        <c:v>8.1999999999999993</c:v>
                      </c:pt>
                      <c:pt idx="143">
                        <c:v>8.4</c:v>
                      </c:pt>
                      <c:pt idx="144">
                        <c:v>9.6</c:v>
                      </c:pt>
                      <c:pt idx="145">
                        <c:v>9.6999999999999993</c:v>
                      </c:pt>
                      <c:pt idx="146">
                        <c:v>9.6999999999999993</c:v>
                      </c:pt>
                      <c:pt idx="147">
                        <c:v>9</c:v>
                      </c:pt>
                      <c:pt idx="148">
                        <c:v>8.3000000000000007</c:v>
                      </c:pt>
                      <c:pt idx="149">
                        <c:v>8.1</c:v>
                      </c:pt>
                      <c:pt idx="150">
                        <c:v>8</c:v>
                      </c:pt>
                      <c:pt idx="151">
                        <c:v>7.6</c:v>
                      </c:pt>
                      <c:pt idx="152">
                        <c:v>7.1</c:v>
                      </c:pt>
                      <c:pt idx="153">
                        <c:v>4.5999999999999996</c:v>
                      </c:pt>
                      <c:pt idx="154">
                        <c:v>3.6</c:v>
                      </c:pt>
                      <c:pt idx="155">
                        <c:v>3.8</c:v>
                      </c:pt>
                      <c:pt idx="156">
                        <c:v>4.4000000000000004</c:v>
                      </c:pt>
                      <c:pt idx="157">
                        <c:v>8.6</c:v>
                      </c:pt>
                      <c:pt idx="158">
                        <c:v>9.1999999999999993</c:v>
                      </c:pt>
                      <c:pt idx="159">
                        <c:v>9.8000000000000007</c:v>
                      </c:pt>
                      <c:pt idx="160">
                        <c:v>8.5</c:v>
                      </c:pt>
                      <c:pt idx="161">
                        <c:v>7.7</c:v>
                      </c:pt>
                      <c:pt idx="162">
                        <c:v>3.4</c:v>
                      </c:pt>
                      <c:pt idx="163">
                        <c:v>3.3</c:v>
                      </c:pt>
                      <c:pt idx="164">
                        <c:v>3.4</c:v>
                      </c:pt>
                      <c:pt idx="165">
                        <c:v>7.2</c:v>
                      </c:pt>
                      <c:pt idx="166">
                        <c:v>9</c:v>
                      </c:pt>
                      <c:pt idx="167">
                        <c:v>9.8000000000000007</c:v>
                      </c:pt>
                      <c:pt idx="168">
                        <c:v>9.9</c:v>
                      </c:pt>
                      <c:pt idx="169">
                        <c:v>9.8000000000000007</c:v>
                      </c:pt>
                      <c:pt idx="170">
                        <c:v>8.6</c:v>
                      </c:pt>
                      <c:pt idx="171">
                        <c:v>7.9</c:v>
                      </c:pt>
                      <c:pt idx="172">
                        <c:v>6.6</c:v>
                      </c:pt>
                      <c:pt idx="173">
                        <c:v>6.5</c:v>
                      </c:pt>
                      <c:pt idx="174">
                        <c:v>6.3</c:v>
                      </c:pt>
                      <c:pt idx="175">
                        <c:v>6.9</c:v>
                      </c:pt>
                      <c:pt idx="176">
                        <c:v>8.1</c:v>
                      </c:pt>
                      <c:pt idx="177">
                        <c:v>8.8000000000000007</c:v>
                      </c:pt>
                      <c:pt idx="178">
                        <c:v>9</c:v>
                      </c:pt>
                      <c:pt idx="179">
                        <c:v>9.8000000000000007</c:v>
                      </c:pt>
                      <c:pt idx="180">
                        <c:v>9.6999999999999993</c:v>
                      </c:pt>
                      <c:pt idx="181">
                        <c:v>9.6999999999999993</c:v>
                      </c:pt>
                      <c:pt idx="182">
                        <c:v>9.8000000000000007</c:v>
                      </c:pt>
                      <c:pt idx="183">
                        <c:v>9.8000000000000007</c:v>
                      </c:pt>
                      <c:pt idx="184">
                        <c:v>9.4</c:v>
                      </c:pt>
                      <c:pt idx="185">
                        <c:v>9.6</c:v>
                      </c:pt>
                      <c:pt idx="186">
                        <c:v>9.6</c:v>
                      </c:pt>
                      <c:pt idx="187">
                        <c:v>9.6</c:v>
                      </c:pt>
                      <c:pt idx="188">
                        <c:v>9.3000000000000007</c:v>
                      </c:pt>
                      <c:pt idx="189">
                        <c:v>9.3000000000000007</c:v>
                      </c:pt>
                      <c:pt idx="190">
                        <c:v>8.1</c:v>
                      </c:pt>
                      <c:pt idx="191">
                        <c:v>6.9</c:v>
                      </c:pt>
                      <c:pt idx="192">
                        <c:v>6.6</c:v>
                      </c:pt>
                      <c:pt idx="193">
                        <c:v>6.9</c:v>
                      </c:pt>
                      <c:pt idx="194">
                        <c:v>7.8</c:v>
                      </c:pt>
                      <c:pt idx="195">
                        <c:v>9</c:v>
                      </c:pt>
                      <c:pt idx="196">
                        <c:v>8.9</c:v>
                      </c:pt>
                      <c:pt idx="197">
                        <c:v>8.3000000000000007</c:v>
                      </c:pt>
                      <c:pt idx="198">
                        <c:v>8.3000000000000007</c:v>
                      </c:pt>
                      <c:pt idx="199">
                        <c:v>8.3000000000000007</c:v>
                      </c:pt>
                      <c:pt idx="200">
                        <c:v>5.9</c:v>
                      </c:pt>
                      <c:pt idx="201">
                        <c:v>7.5</c:v>
                      </c:pt>
                      <c:pt idx="202">
                        <c:v>8</c:v>
                      </c:pt>
                      <c:pt idx="203">
                        <c:v>7.9</c:v>
                      </c:pt>
                      <c:pt idx="204">
                        <c:v>7.8</c:v>
                      </c:pt>
                      <c:pt idx="205">
                        <c:v>8.6999999999999993</c:v>
                      </c:pt>
                      <c:pt idx="206">
                        <c:v>8.9</c:v>
                      </c:pt>
                      <c:pt idx="207">
                        <c:v>9.8000000000000007</c:v>
                      </c:pt>
                      <c:pt idx="208">
                        <c:v>9.6999999999999993</c:v>
                      </c:pt>
                      <c:pt idx="209">
                        <c:v>9.5</c:v>
                      </c:pt>
                      <c:pt idx="210">
                        <c:v>8.3000000000000007</c:v>
                      </c:pt>
                      <c:pt idx="211">
                        <c:v>8.1</c:v>
                      </c:pt>
                      <c:pt idx="212">
                        <c:v>8.1</c:v>
                      </c:pt>
                      <c:pt idx="213">
                        <c:v>8.3000000000000007</c:v>
                      </c:pt>
                      <c:pt idx="214">
                        <c:v>9.6</c:v>
                      </c:pt>
                      <c:pt idx="215">
                        <c:v>9.8000000000000007</c:v>
                      </c:pt>
                      <c:pt idx="216">
                        <c:v>10</c:v>
                      </c:pt>
                      <c:pt idx="217">
                        <c:v>10</c:v>
                      </c:pt>
                      <c:pt idx="218">
                        <c:v>9.9</c:v>
                      </c:pt>
                      <c:pt idx="219">
                        <c:v>9.8000000000000007</c:v>
                      </c:pt>
                      <c:pt idx="220">
                        <c:v>9.1</c:v>
                      </c:pt>
                      <c:pt idx="221">
                        <c:v>9</c:v>
                      </c:pt>
                      <c:pt idx="222">
                        <c:v>8.9</c:v>
                      </c:pt>
                      <c:pt idx="223">
                        <c:v>9</c:v>
                      </c:pt>
                      <c:pt idx="224">
                        <c:v>9.1</c:v>
                      </c:pt>
                      <c:pt idx="225">
                        <c:v>9.8000000000000007</c:v>
                      </c:pt>
                      <c:pt idx="226">
                        <c:v>9.5</c:v>
                      </c:pt>
                      <c:pt idx="227">
                        <c:v>9.1999999999999993</c:v>
                      </c:pt>
                      <c:pt idx="228">
                        <c:v>6.7</c:v>
                      </c:pt>
                      <c:pt idx="229">
                        <c:v>6.3</c:v>
                      </c:pt>
                      <c:pt idx="230">
                        <c:v>6.1</c:v>
                      </c:pt>
                      <c:pt idx="231">
                        <c:v>5.6</c:v>
                      </c:pt>
                      <c:pt idx="232">
                        <c:v>5.6</c:v>
                      </c:pt>
                      <c:pt idx="233">
                        <c:v>5.6</c:v>
                      </c:pt>
                      <c:pt idx="234">
                        <c:v>5.9</c:v>
                      </c:pt>
                      <c:pt idx="235">
                        <c:v>5.9</c:v>
                      </c:pt>
                      <c:pt idx="236">
                        <c:v>7.6</c:v>
                      </c:pt>
                      <c:pt idx="237">
                        <c:v>8</c:v>
                      </c:pt>
                      <c:pt idx="238">
                        <c:v>9</c:v>
                      </c:pt>
                      <c:pt idx="239">
                        <c:v>9.6</c:v>
                      </c:pt>
                      <c:pt idx="240">
                        <c:v>9.6</c:v>
                      </c:pt>
                      <c:pt idx="241">
                        <c:v>9.6</c:v>
                      </c:pt>
                      <c:pt idx="242">
                        <c:v>8.4</c:v>
                      </c:pt>
                      <c:pt idx="243">
                        <c:v>8.3000000000000007</c:v>
                      </c:pt>
                      <c:pt idx="244">
                        <c:v>8.1999999999999993</c:v>
                      </c:pt>
                      <c:pt idx="245">
                        <c:v>8.8000000000000007</c:v>
                      </c:pt>
                      <c:pt idx="246">
                        <c:v>8.9</c:v>
                      </c:pt>
                      <c:pt idx="247">
                        <c:v>8.4</c:v>
                      </c:pt>
                      <c:pt idx="248">
                        <c:v>8.3000000000000007</c:v>
                      </c:pt>
                      <c:pt idx="249">
                        <c:v>7.7</c:v>
                      </c:pt>
                      <c:pt idx="250">
                        <c:v>7.7</c:v>
                      </c:pt>
                      <c:pt idx="251">
                        <c:v>7.3</c:v>
                      </c:pt>
                      <c:pt idx="252">
                        <c:v>7.5</c:v>
                      </c:pt>
                      <c:pt idx="253">
                        <c:v>5.7</c:v>
                      </c:pt>
                      <c:pt idx="254">
                        <c:v>5.4</c:v>
                      </c:pt>
                      <c:pt idx="255">
                        <c:v>5.3</c:v>
                      </c:pt>
                      <c:pt idx="256">
                        <c:v>5.8</c:v>
                      </c:pt>
                      <c:pt idx="257">
                        <c:v>7.8</c:v>
                      </c:pt>
                      <c:pt idx="258">
                        <c:v>9.3000000000000007</c:v>
                      </c:pt>
                      <c:pt idx="259">
                        <c:v>9.4</c:v>
                      </c:pt>
                      <c:pt idx="260">
                        <c:v>9.4</c:v>
                      </c:pt>
                      <c:pt idx="261">
                        <c:v>8.8000000000000007</c:v>
                      </c:pt>
                      <c:pt idx="262">
                        <c:v>8.8000000000000007</c:v>
                      </c:pt>
                      <c:pt idx="263">
                        <c:v>8.6999999999999993</c:v>
                      </c:pt>
                      <c:pt idx="264">
                        <c:v>8.6999999999999993</c:v>
                      </c:pt>
                      <c:pt idx="265">
                        <c:v>8.5</c:v>
                      </c:pt>
                      <c:pt idx="266">
                        <c:v>6.7</c:v>
                      </c:pt>
                      <c:pt idx="267">
                        <c:v>6.7</c:v>
                      </c:pt>
                      <c:pt idx="268">
                        <c:v>6.8</c:v>
                      </c:pt>
                      <c:pt idx="269">
                        <c:v>9.1999999999999993</c:v>
                      </c:pt>
                      <c:pt idx="270">
                        <c:v>9.1999999999999993</c:v>
                      </c:pt>
                      <c:pt idx="271">
                        <c:v>9.5</c:v>
                      </c:pt>
                      <c:pt idx="272">
                        <c:v>8.8000000000000007</c:v>
                      </c:pt>
                      <c:pt idx="273">
                        <c:v>8.1</c:v>
                      </c:pt>
                      <c:pt idx="274">
                        <c:v>7.9</c:v>
                      </c:pt>
                      <c:pt idx="275">
                        <c:v>7.9</c:v>
                      </c:pt>
                      <c:pt idx="276">
                        <c:v>7.6</c:v>
                      </c:pt>
                      <c:pt idx="277">
                        <c:v>7.8</c:v>
                      </c:pt>
                      <c:pt idx="278">
                        <c:v>8</c:v>
                      </c:pt>
                      <c:pt idx="279">
                        <c:v>9.1999999999999993</c:v>
                      </c:pt>
                      <c:pt idx="280">
                        <c:v>9.6</c:v>
                      </c:pt>
                      <c:pt idx="281">
                        <c:v>10</c:v>
                      </c:pt>
                      <c:pt idx="282">
                        <c:v>10</c:v>
                      </c:pt>
                      <c:pt idx="283">
                        <c:v>9.6</c:v>
                      </c:pt>
                      <c:pt idx="284">
                        <c:v>9.1999999999999993</c:v>
                      </c:pt>
                      <c:pt idx="285">
                        <c:v>6.8</c:v>
                      </c:pt>
                      <c:pt idx="286">
                        <c:v>6.8</c:v>
                      </c:pt>
                      <c:pt idx="287">
                        <c:v>6.8</c:v>
                      </c:pt>
                      <c:pt idx="288">
                        <c:v>9.1999999999999993</c:v>
                      </c:pt>
                      <c:pt idx="289">
                        <c:v>9.5</c:v>
                      </c:pt>
                      <c:pt idx="290">
                        <c:v>9.9</c:v>
                      </c:pt>
                      <c:pt idx="291">
                        <c:v>9.9</c:v>
                      </c:pt>
                      <c:pt idx="292">
                        <c:v>9.4</c:v>
                      </c:pt>
                      <c:pt idx="293">
                        <c:v>8.6999999999999993</c:v>
                      </c:pt>
                      <c:pt idx="294">
                        <c:v>8.6999999999999993</c:v>
                      </c:pt>
                      <c:pt idx="295">
                        <c:v>8</c:v>
                      </c:pt>
                      <c:pt idx="296">
                        <c:v>7.5</c:v>
                      </c:pt>
                      <c:pt idx="297">
                        <c:v>7.3</c:v>
                      </c:pt>
                      <c:pt idx="298">
                        <c:v>7.3</c:v>
                      </c:pt>
                      <c:pt idx="299">
                        <c:v>7.4</c:v>
                      </c:pt>
                      <c:pt idx="300">
                        <c:v>7.6</c:v>
                      </c:pt>
                      <c:pt idx="301">
                        <c:v>7.7</c:v>
                      </c:pt>
                      <c:pt idx="302">
                        <c:v>8</c:v>
                      </c:pt>
                      <c:pt idx="303">
                        <c:v>7.4</c:v>
                      </c:pt>
                      <c:pt idx="304">
                        <c:v>7.2</c:v>
                      </c:pt>
                      <c:pt idx="305">
                        <c:v>7.1</c:v>
                      </c:pt>
                      <c:pt idx="306">
                        <c:v>7.9</c:v>
                      </c:pt>
                      <c:pt idx="307">
                        <c:v>8.1</c:v>
                      </c:pt>
                      <c:pt idx="308">
                        <c:v>8.1999999999999993</c:v>
                      </c:pt>
                      <c:pt idx="309">
                        <c:v>8.8000000000000007</c:v>
                      </c:pt>
                      <c:pt idx="310">
                        <c:v>8.1999999999999993</c:v>
                      </c:pt>
                      <c:pt idx="311">
                        <c:v>8.3000000000000007</c:v>
                      </c:pt>
                      <c:pt idx="312">
                        <c:v>7.8</c:v>
                      </c:pt>
                      <c:pt idx="313">
                        <c:v>7.3</c:v>
                      </c:pt>
                      <c:pt idx="314">
                        <c:v>7.2</c:v>
                      </c:pt>
                      <c:pt idx="315">
                        <c:v>4.2</c:v>
                      </c:pt>
                      <c:pt idx="316">
                        <c:v>3.8</c:v>
                      </c:pt>
                      <c:pt idx="317">
                        <c:v>5.8</c:v>
                      </c:pt>
                      <c:pt idx="318">
                        <c:v>6.1</c:v>
                      </c:pt>
                      <c:pt idx="319">
                        <c:v>6.1</c:v>
                      </c:pt>
                      <c:pt idx="320">
                        <c:v>7.6</c:v>
                      </c:pt>
                      <c:pt idx="321">
                        <c:v>7.8</c:v>
                      </c:pt>
                      <c:pt idx="322">
                        <c:v>7.2</c:v>
                      </c:pt>
                      <c:pt idx="323">
                        <c:v>6.9</c:v>
                      </c:pt>
                      <c:pt idx="324">
                        <c:v>6.9</c:v>
                      </c:pt>
                      <c:pt idx="325">
                        <c:v>3.8</c:v>
                      </c:pt>
                      <c:pt idx="326">
                        <c:v>2.7</c:v>
                      </c:pt>
                      <c:pt idx="327">
                        <c:v>2.7</c:v>
                      </c:pt>
                      <c:pt idx="328">
                        <c:v>2.7</c:v>
                      </c:pt>
                      <c:pt idx="329">
                        <c:v>2.6</c:v>
                      </c:pt>
                      <c:pt idx="330">
                        <c:v>3.8</c:v>
                      </c:pt>
                      <c:pt idx="331">
                        <c:v>6.4</c:v>
                      </c:pt>
                      <c:pt idx="332">
                        <c:v>7.5</c:v>
                      </c:pt>
                      <c:pt idx="333">
                        <c:v>8.1999999999999993</c:v>
                      </c:pt>
                      <c:pt idx="334">
                        <c:v>9</c:v>
                      </c:pt>
                      <c:pt idx="335">
                        <c:v>9.6</c:v>
                      </c:pt>
                      <c:pt idx="336">
                        <c:v>9.1</c:v>
                      </c:pt>
                      <c:pt idx="337">
                        <c:v>8.5</c:v>
                      </c:pt>
                      <c:pt idx="338">
                        <c:v>7.3</c:v>
                      </c:pt>
                      <c:pt idx="339">
                        <c:v>4</c:v>
                      </c:pt>
                      <c:pt idx="340">
                        <c:v>3.9</c:v>
                      </c:pt>
                      <c:pt idx="341">
                        <c:v>6.3</c:v>
                      </c:pt>
                      <c:pt idx="342">
                        <c:v>6.3</c:v>
                      </c:pt>
                      <c:pt idx="343">
                        <c:v>6.3</c:v>
                      </c:pt>
                      <c:pt idx="344">
                        <c:v>6.7</c:v>
                      </c:pt>
                      <c:pt idx="345">
                        <c:v>5.8</c:v>
                      </c:pt>
                      <c:pt idx="346">
                        <c:v>6</c:v>
                      </c:pt>
                      <c:pt idx="347">
                        <c:v>6</c:v>
                      </c:pt>
                      <c:pt idx="348">
                        <c:v>8.4</c:v>
                      </c:pt>
                      <c:pt idx="349">
                        <c:v>8</c:v>
                      </c:pt>
                      <c:pt idx="350">
                        <c:v>8.5</c:v>
                      </c:pt>
                      <c:pt idx="351">
                        <c:v>9.1</c:v>
                      </c:pt>
                      <c:pt idx="352">
                        <c:v>9.1</c:v>
                      </c:pt>
                      <c:pt idx="353">
                        <c:v>9</c:v>
                      </c:pt>
                      <c:pt idx="354">
                        <c:v>9.6</c:v>
                      </c:pt>
                      <c:pt idx="355">
                        <c:v>8.4</c:v>
                      </c:pt>
                      <c:pt idx="356">
                        <c:v>8.1</c:v>
                      </c:pt>
                      <c:pt idx="357">
                        <c:v>7.8</c:v>
                      </c:pt>
                      <c:pt idx="358">
                        <c:v>6.7</c:v>
                      </c:pt>
                      <c:pt idx="359">
                        <c:v>6.5</c:v>
                      </c:pt>
                      <c:pt idx="360">
                        <c:v>5.8</c:v>
                      </c:pt>
                      <c:pt idx="361">
                        <c:v>5.7</c:v>
                      </c:pt>
                      <c:pt idx="362">
                        <c:v>5.5</c:v>
                      </c:pt>
                      <c:pt idx="363">
                        <c:v>6.1</c:v>
                      </c:pt>
                      <c:pt idx="364">
                        <c:v>6.3</c:v>
                      </c:pt>
                      <c:pt idx="365">
                        <c:v>7.5</c:v>
                      </c:pt>
                      <c:pt idx="366">
                        <c:v>7.9</c:v>
                      </c:pt>
                      <c:pt idx="367">
                        <c:v>8.4</c:v>
                      </c:pt>
                      <c:pt idx="368">
                        <c:v>9.6</c:v>
                      </c:pt>
                      <c:pt idx="369">
                        <c:v>9.6</c:v>
                      </c:pt>
                      <c:pt idx="370">
                        <c:v>9.6</c:v>
                      </c:pt>
                      <c:pt idx="371">
                        <c:v>8.3000000000000007</c:v>
                      </c:pt>
                      <c:pt idx="372">
                        <c:v>8.1</c:v>
                      </c:pt>
                      <c:pt idx="373">
                        <c:v>7.4</c:v>
                      </c:pt>
                      <c:pt idx="374">
                        <c:v>7.5</c:v>
                      </c:pt>
                      <c:pt idx="375">
                        <c:v>7.6</c:v>
                      </c:pt>
                      <c:pt idx="376">
                        <c:v>8.3000000000000007</c:v>
                      </c:pt>
                      <c:pt idx="377">
                        <c:v>7.7</c:v>
                      </c:pt>
                      <c:pt idx="378">
                        <c:v>8.4</c:v>
                      </c:pt>
                      <c:pt idx="379">
                        <c:v>8.5</c:v>
                      </c:pt>
                      <c:pt idx="380">
                        <c:v>9.1</c:v>
                      </c:pt>
                      <c:pt idx="381">
                        <c:v>8.6999999999999993</c:v>
                      </c:pt>
                      <c:pt idx="382">
                        <c:v>9.3000000000000007</c:v>
                      </c:pt>
                      <c:pt idx="383">
                        <c:v>8.1</c:v>
                      </c:pt>
                      <c:pt idx="384">
                        <c:v>8</c:v>
                      </c:pt>
                      <c:pt idx="385">
                        <c:v>7.9</c:v>
                      </c:pt>
                      <c:pt idx="386">
                        <c:v>8.8000000000000007</c:v>
                      </c:pt>
                      <c:pt idx="387">
                        <c:v>8.8000000000000007</c:v>
                      </c:pt>
                      <c:pt idx="388">
                        <c:v>8.8000000000000007</c:v>
                      </c:pt>
                      <c:pt idx="389">
                        <c:v>8.1999999999999993</c:v>
                      </c:pt>
                      <c:pt idx="390">
                        <c:v>8.1</c:v>
                      </c:pt>
                      <c:pt idx="391">
                        <c:v>8</c:v>
                      </c:pt>
                      <c:pt idx="392">
                        <c:v>8</c:v>
                      </c:pt>
                      <c:pt idx="393">
                        <c:v>8.1</c:v>
                      </c:pt>
                      <c:pt idx="394">
                        <c:v>8.1</c:v>
                      </c:pt>
                      <c:pt idx="395">
                        <c:v>7.6</c:v>
                      </c:pt>
                      <c:pt idx="396">
                        <c:v>7</c:v>
                      </c:pt>
                      <c:pt idx="397">
                        <c:v>4</c:v>
                      </c:pt>
                      <c:pt idx="398">
                        <c:v>3.9</c:v>
                      </c:pt>
                      <c:pt idx="399">
                        <c:v>3.7</c:v>
                      </c:pt>
                      <c:pt idx="400">
                        <c:v>5.5</c:v>
                      </c:pt>
                      <c:pt idx="401">
                        <c:v>5.8</c:v>
                      </c:pt>
                      <c:pt idx="402">
                        <c:v>6</c:v>
                      </c:pt>
                      <c:pt idx="403">
                        <c:v>5.9</c:v>
                      </c:pt>
                      <c:pt idx="404">
                        <c:v>6.2</c:v>
                      </c:pt>
                      <c:pt idx="405">
                        <c:v>7</c:v>
                      </c:pt>
                      <c:pt idx="406">
                        <c:v>7.75</c:v>
                      </c:pt>
                      <c:pt idx="407">
                        <c:v>8.2628676470588243</c:v>
                      </c:pt>
                    </c:numCache>
                  </c:numRef>
                </c:val>
                <c:smooth val="0"/>
                <c:extLst xmlns:c15="http://schemas.microsoft.com/office/drawing/2012/chart">
                  <c:ext xmlns:c16="http://schemas.microsoft.com/office/drawing/2014/chart" uri="{C3380CC4-5D6E-409C-BE32-E72D297353CC}">
                    <c16:uniqueId val="{00000005-D5BF-4BA9-ABA6-CEF1720C7CD7}"/>
                  </c:ext>
                </c:extLst>
              </c15:ser>
            </c15:filteredLineSeries>
          </c:ext>
        </c:extLst>
      </c:lineChart>
      <c:catAx>
        <c:axId val="1237582079"/>
        <c:scaling>
          <c:orientation val="maxMin"/>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437424399"/>
        <c:crosses val="autoZero"/>
        <c:auto val="1"/>
        <c:lblAlgn val="ctr"/>
        <c:lblOffset val="100"/>
        <c:noMultiLvlLbl val="0"/>
      </c:catAx>
      <c:valAx>
        <c:axId val="1437424399"/>
        <c:scaling>
          <c:orientation val="minMax"/>
          <c:max val="10"/>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2375820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209204</xdr:colOff>
      <xdr:row>410</xdr:row>
      <xdr:rowOff>134620</xdr:rowOff>
    </xdr:from>
    <xdr:to>
      <xdr:col>24</xdr:col>
      <xdr:colOff>372688</xdr:colOff>
      <xdr:row>421</xdr:row>
      <xdr:rowOff>195580</xdr:rowOff>
    </xdr:to>
    <xdr:graphicFrame macro="">
      <xdr:nvGraphicFramePr>
        <xdr:cNvPr id="3" name="תרשים 2">
          <a:extLst>
            <a:ext uri="{FF2B5EF4-FFF2-40B4-BE49-F238E27FC236}">
              <a16:creationId xmlns:a16="http://schemas.microsoft.com/office/drawing/2014/main" id="{54CFA0E3-ADCA-CFED-0027-D60F530DD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14F995-C380-4D99-AFD2-6FBC5B3C9703}" name="טבלה1" displayName="טבלה1" ref="A1:I409" totalsRowShown="0">
  <autoFilter ref="A1:I409" xr:uid="{5514F995-C380-4D99-AFD2-6FBC5B3C9703}"/>
  <sortState xmlns:xlrd2="http://schemas.microsoft.com/office/spreadsheetml/2017/richdata2" ref="A2:I409">
    <sortCondition descending="1" ref="H1:H409"/>
  </sortState>
  <tableColumns count="9">
    <tableColumn id="1" xr3:uid="{05C8F71E-8F18-45DD-B147-6BF4EB1FA888}" name="אינדקס"/>
    <tableColumn id="2" xr3:uid="{05570AE4-96C0-4718-A816-949B15027568}" name="4.1-mini"/>
    <tableColumn id="4" xr3:uid="{B479CCBE-BA75-4D2B-B2FA-8F506081D3CF}" name="4.1"/>
    <tableColumn id="5" xr3:uid="{59900925-BEE3-4A75-92EA-D3C299FE4144}" name="ממוצע נע"/>
    <tableColumn id="6" xr3:uid="{67D54723-3CFB-476D-8EFA-D441F644800E}" name="חציון נע"/>
    <tableColumn id="7" xr3:uid="{39511C08-6B87-4F05-9A19-F55621678A9F}" name="שילוב" dataDxfId="3">
      <calculatedColumnFormula>AVERAGEA(טבלה1[[#This Row],[ממוצע נע]:[חציון נע]])</calculatedColumnFormula>
    </tableColumn>
    <tableColumn id="3" xr3:uid="{2B80398F-4440-494A-A54D-7F3609631D16}" name="טקסט" dataDxfId="2"/>
    <tableColumn id="8" xr3:uid="{E59AC3B3-1C60-4384-9BA7-135876FCBB7B}" name="עמודה1" dataDxfId="1">
      <calculatedColumnFormula>LEN(טבלה1[[#This Row],[טקסט]])</calculatedColumnFormula>
    </tableColumn>
    <tableColumn id="9" xr3:uid="{4574742A-E15A-43C8-9213-E47D053C01F2}" name="עמודה2" dataDxfId="0">
      <calculatedColumnFormula>COUNTIF(טבלה1[עמודה1],טבלה1[[#This Row],[עמודה1]])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3DB95-C5D7-41B0-B041-0E2F2FF0EF15}">
  <dimension ref="A1:N411"/>
  <sheetViews>
    <sheetView rightToLeft="1" tabSelected="1" topLeftCell="A45" zoomScale="73" workbookViewId="0">
      <selection activeCell="G58" sqref="G58"/>
    </sheetView>
  </sheetViews>
  <sheetFormatPr defaultRowHeight="19.2" x14ac:dyDescent="0.45"/>
  <cols>
    <col min="7" max="7" width="64.90625" style="1" customWidth="1"/>
    <col min="8" max="8" width="16.54296875" style="1" customWidth="1"/>
  </cols>
  <sheetData>
    <row r="1" spans="1:11" x14ac:dyDescent="0.45">
      <c r="A1" t="s">
        <v>271</v>
      </c>
      <c r="B1" t="s">
        <v>273</v>
      </c>
      <c r="C1" t="s">
        <v>274</v>
      </c>
      <c r="D1" t="s">
        <v>276</v>
      </c>
      <c r="E1" t="s">
        <v>275</v>
      </c>
      <c r="F1" t="s">
        <v>277</v>
      </c>
      <c r="G1" s="1" t="s">
        <v>272</v>
      </c>
      <c r="H1" t="s">
        <v>278</v>
      </c>
      <c r="I1" t="s">
        <v>279</v>
      </c>
    </row>
    <row r="2" spans="1:11" x14ac:dyDescent="0.45">
      <c r="A2">
        <v>2988917</v>
      </c>
      <c r="B2">
        <v>8</v>
      </c>
      <c r="C2">
        <v>7</v>
      </c>
      <c r="D2">
        <f>AVERAGE(C1:C4)</f>
        <v>8</v>
      </c>
      <c r="E2">
        <f>MEDIAN(C1:C4)</f>
        <v>8</v>
      </c>
      <c r="F2">
        <f>AVERAGEA(טבלה1[[#This Row],[ממוצע נע]:[חציון נע]])</f>
        <v>8</v>
      </c>
      <c r="G2" s="1" t="s">
        <v>240</v>
      </c>
      <c r="H2">
        <f>LEN(טבלה1[[#This Row],[טקסט]])</f>
        <v>6766</v>
      </c>
      <c r="I2">
        <f>COUNTIF(טבלה1[עמודה1],טבלה1[[#This Row],[עמודה1]])</f>
        <v>1</v>
      </c>
      <c r="K2" cm="1">
        <f t="array" ref="K2:K408">1*(G2:G408=G3:G409)</f>
        <v>0</v>
      </c>
    </row>
    <row r="3" spans="1:11" x14ac:dyDescent="0.45">
      <c r="A3">
        <v>560255</v>
      </c>
      <c r="B3">
        <v>10</v>
      </c>
      <c r="C3">
        <v>9</v>
      </c>
      <c r="D3">
        <f>AVERAGE(C1:C5)</f>
        <v>8</v>
      </c>
      <c r="E3">
        <f>MEDIAN(C1:C5)</f>
        <v>8</v>
      </c>
      <c r="F3">
        <f>AVERAGEA(טבלה1[[#This Row],[ממוצע נע]:[חציון נע]])</f>
        <v>8</v>
      </c>
      <c r="G3" s="1" t="s">
        <v>38</v>
      </c>
      <c r="H3">
        <f>LEN(טבלה1[[#This Row],[טקסט]])</f>
        <v>6074</v>
      </c>
      <c r="I3">
        <f>COUNTIF(טבלה1[עמודה1],טבלה1[[#This Row],[עמודה1]])</f>
        <v>3</v>
      </c>
      <c r="K3">
        <v>0</v>
      </c>
    </row>
    <row r="4" spans="1:11" x14ac:dyDescent="0.45">
      <c r="A4">
        <v>955855</v>
      </c>
      <c r="B4">
        <v>9</v>
      </c>
      <c r="C4">
        <v>8</v>
      </c>
      <c r="D4">
        <f>AVERAGE(C2:C6)</f>
        <v>8.1999999999999993</v>
      </c>
      <c r="E4">
        <f>MEDIAN(C2:C6)</f>
        <v>8</v>
      </c>
      <c r="F4">
        <f>AVERAGEA(טבלה1[[#This Row],[ממוצע נע]:[חציון נע]])</f>
        <v>8.1</v>
      </c>
      <c r="G4" s="1" t="s">
        <v>75</v>
      </c>
      <c r="H4">
        <f>LEN(טבלה1[[#This Row],[טקסט]])</f>
        <v>6074</v>
      </c>
      <c r="I4">
        <f>COUNTIF(טבלה1[עמודה1],טבלה1[[#This Row],[עמודה1]])</f>
        <v>3</v>
      </c>
      <c r="K4">
        <v>1</v>
      </c>
    </row>
    <row r="5" spans="1:11" x14ac:dyDescent="0.45">
      <c r="A5">
        <v>1351063</v>
      </c>
      <c r="B5">
        <v>2</v>
      </c>
      <c r="C5">
        <v>8</v>
      </c>
      <c r="D5">
        <f>AVERAGE(C3:C7)</f>
        <v>8.8000000000000007</v>
      </c>
      <c r="E5">
        <f>MEDIAN(C3:C7)</f>
        <v>9</v>
      </c>
      <c r="F5">
        <f>AVERAGEA(טבלה1[[#This Row],[ממוצע נע]:[חציון נע]])</f>
        <v>8.9</v>
      </c>
      <c r="G5" s="1" t="s">
        <v>75</v>
      </c>
      <c r="H5">
        <f>LEN(טבלה1[[#This Row],[טקסט]])</f>
        <v>6074</v>
      </c>
      <c r="I5">
        <f>COUNTIF(טבלה1[עמודה1],טבלה1[[#This Row],[עמודה1]])</f>
        <v>3</v>
      </c>
      <c r="K5">
        <v>0</v>
      </c>
    </row>
    <row r="6" spans="1:11" x14ac:dyDescent="0.45">
      <c r="A6">
        <v>2460904</v>
      </c>
      <c r="B6">
        <v>9</v>
      </c>
      <c r="C6">
        <v>9</v>
      </c>
      <c r="D6">
        <f>AVERAGE(C4:C8)</f>
        <v>9</v>
      </c>
      <c r="E6">
        <f>MEDIAN(C4:C8)</f>
        <v>9</v>
      </c>
      <c r="F6">
        <f>AVERAGEA(טבלה1[[#This Row],[ממוצע נע]:[חציון נע]])</f>
        <v>9</v>
      </c>
      <c r="G6" s="1" t="s">
        <v>190</v>
      </c>
      <c r="H6">
        <f>LEN(טבלה1[[#This Row],[טקסט]])</f>
        <v>5207</v>
      </c>
      <c r="I6">
        <f>COUNTIF(טבלה1[עמודה1],טבלה1[[#This Row],[עמודה1]])</f>
        <v>3</v>
      </c>
      <c r="K6">
        <v>0</v>
      </c>
    </row>
    <row r="7" spans="1:11" x14ac:dyDescent="0.45">
      <c r="A7">
        <v>2774125</v>
      </c>
      <c r="B7">
        <v>9</v>
      </c>
      <c r="C7">
        <v>10</v>
      </c>
      <c r="D7">
        <f>AVERAGE(C5:C9)</f>
        <v>9.4</v>
      </c>
      <c r="E7">
        <f>MEDIAN(C5:C9)</f>
        <v>10</v>
      </c>
      <c r="F7">
        <f>AVERAGEA(טבלה1[[#This Row],[ממוצע נע]:[חציון נע]])</f>
        <v>9.6999999999999993</v>
      </c>
      <c r="G7" s="1" t="s">
        <v>226</v>
      </c>
      <c r="H7">
        <f>LEN(טבלה1[[#This Row],[טקסט]])</f>
        <v>5207</v>
      </c>
      <c r="I7">
        <f>COUNTIF(טבלה1[עמודה1],טבלה1[[#This Row],[עמודה1]])</f>
        <v>3</v>
      </c>
      <c r="K7">
        <v>1</v>
      </c>
    </row>
    <row r="8" spans="1:11" x14ac:dyDescent="0.45">
      <c r="A8">
        <v>3086461</v>
      </c>
      <c r="B8">
        <v>10</v>
      </c>
      <c r="C8">
        <v>10</v>
      </c>
      <c r="D8">
        <f>AVERAGE(C6:C10)</f>
        <v>9.8000000000000007</v>
      </c>
      <c r="E8">
        <f>MEDIAN(C6:C10)</f>
        <v>10</v>
      </c>
      <c r="F8">
        <f>AVERAGEA(טבלה1[[#This Row],[ממוצע נע]:[חציון נע]])</f>
        <v>9.9</v>
      </c>
      <c r="G8" s="1" t="s">
        <v>226</v>
      </c>
      <c r="H8">
        <f>LEN(טבלה1[[#This Row],[טקסט]])</f>
        <v>5207</v>
      </c>
      <c r="I8">
        <f>COUNTIF(טבלה1[עמודה1],טבלה1[[#This Row],[עמודה1]])</f>
        <v>3</v>
      </c>
      <c r="K8">
        <v>0</v>
      </c>
    </row>
    <row r="9" spans="1:11" x14ac:dyDescent="0.45">
      <c r="A9">
        <v>178946</v>
      </c>
      <c r="B9">
        <v>9</v>
      </c>
      <c r="C9">
        <v>10</v>
      </c>
      <c r="D9">
        <f>D10</f>
        <v>8.6</v>
      </c>
      <c r="E9">
        <f>E10</f>
        <v>10</v>
      </c>
      <c r="F9">
        <f>AVERAGEA(טבלה1[[#This Row],[ממוצע נע]:[חציון נע]])</f>
        <v>9.3000000000000007</v>
      </c>
      <c r="G9" s="1" t="s">
        <v>1</v>
      </c>
      <c r="H9">
        <f>LEN(טבלה1[[#This Row],[טקסט]])</f>
        <v>5149</v>
      </c>
      <c r="I9">
        <f>COUNTIF(טבלה1[עמודה1],טבלה1[[#This Row],[עמודה1]])</f>
        <v>2</v>
      </c>
      <c r="K9">
        <v>0</v>
      </c>
    </row>
    <row r="10" spans="1:11" x14ac:dyDescent="0.45">
      <c r="A10">
        <v>969964</v>
      </c>
      <c r="B10">
        <v>10</v>
      </c>
      <c r="C10">
        <v>10</v>
      </c>
      <c r="D10">
        <f>AVERAGE(C8:C12)</f>
        <v>8.6</v>
      </c>
      <c r="E10">
        <f>MEDIAN(C8:C12)</f>
        <v>10</v>
      </c>
      <c r="F10">
        <f>AVERAGEA(טבלה1[[#This Row],[ממוצע נע]:[חציון נע]])</f>
        <v>9.3000000000000007</v>
      </c>
      <c r="G10" s="1" t="s">
        <v>76</v>
      </c>
      <c r="H10">
        <f>LEN(טבלה1[[#This Row],[טקסט]])</f>
        <v>5149</v>
      </c>
      <c r="I10">
        <f>COUNTIF(טבלה1[עמודה1],טבלה1[[#This Row],[עמודה1]])</f>
        <v>2</v>
      </c>
      <c r="K10">
        <v>0</v>
      </c>
    </row>
    <row r="11" spans="1:11" x14ac:dyDescent="0.45">
      <c r="A11">
        <v>2325390</v>
      </c>
      <c r="B11">
        <v>8</v>
      </c>
      <c r="C11">
        <v>6</v>
      </c>
      <c r="D11">
        <f>AVERAGE(C9:C13)</f>
        <v>7.8</v>
      </c>
      <c r="E11">
        <f>MEDIAN(C9:C13)</f>
        <v>7</v>
      </c>
      <c r="F11">
        <f>AVERAGEA(טבלה1[[#This Row],[ממוצע נע]:[חציון נע]])</f>
        <v>7.4</v>
      </c>
      <c r="G11" s="1" t="s">
        <v>182</v>
      </c>
      <c r="H11">
        <f>LEN(טבלה1[[#This Row],[טקסט]])</f>
        <v>4362</v>
      </c>
      <c r="I11">
        <f>COUNTIF(טבלה1[עמודה1],טבלה1[[#This Row],[עמודה1]])</f>
        <v>3</v>
      </c>
      <c r="K11">
        <v>0</v>
      </c>
    </row>
    <row r="12" spans="1:11" x14ac:dyDescent="0.45">
      <c r="A12">
        <v>2638673</v>
      </c>
      <c r="B12">
        <v>8</v>
      </c>
      <c r="C12">
        <v>7</v>
      </c>
      <c r="D12">
        <f>AVERAGE(C10:C14)</f>
        <v>7.8</v>
      </c>
      <c r="E12">
        <f>MEDIAN(C10:C14)</f>
        <v>7</v>
      </c>
      <c r="F12">
        <f>AVERAGEA(טבלה1[[#This Row],[ממוצע נע]:[חציון נע]])</f>
        <v>7.4</v>
      </c>
      <c r="G12" s="1" t="s">
        <v>218</v>
      </c>
      <c r="H12">
        <f>LEN(טבלה1[[#This Row],[טקסט]])</f>
        <v>4362</v>
      </c>
      <c r="I12">
        <f>COUNTIF(טבלה1[עמודה1],טבלה1[[#This Row],[עמודה1]])</f>
        <v>3</v>
      </c>
      <c r="K12">
        <v>1</v>
      </c>
    </row>
    <row r="13" spans="1:11" x14ac:dyDescent="0.45">
      <c r="A13">
        <v>2951894</v>
      </c>
      <c r="B13">
        <v>7</v>
      </c>
      <c r="C13">
        <v>6</v>
      </c>
      <c r="D13">
        <f>AVERAGE(C11:C15)</f>
        <v>7.8</v>
      </c>
      <c r="E13">
        <f>MEDIAN(C11:C15)</f>
        <v>7</v>
      </c>
      <c r="F13">
        <f>AVERAGEA(טבלה1[[#This Row],[ממוצע נע]:[חציון נע]])</f>
        <v>7.4</v>
      </c>
      <c r="G13" s="1" t="s">
        <v>218</v>
      </c>
      <c r="H13">
        <f>LEN(טבלה1[[#This Row],[טקסט]])</f>
        <v>4362</v>
      </c>
      <c r="I13">
        <f>COUNTIF(טבלה1[עמודה1],טבלה1[[#This Row],[עמודה1]])</f>
        <v>3</v>
      </c>
      <c r="K13">
        <v>0</v>
      </c>
    </row>
    <row r="14" spans="1:11" x14ac:dyDescent="0.45">
      <c r="A14">
        <v>1544844</v>
      </c>
      <c r="B14">
        <v>10</v>
      </c>
      <c r="C14">
        <v>10</v>
      </c>
      <c r="D14">
        <f>AVERAGE(C12:C16)</f>
        <v>8.6</v>
      </c>
      <c r="E14">
        <f>MEDIAN(C12:C16)</f>
        <v>10</v>
      </c>
      <c r="F14">
        <f>AVERAGEA(טבלה1[[#This Row],[ממוצע נע]:[חציון נע]])</f>
        <v>9.3000000000000007</v>
      </c>
      <c r="G14" s="1" t="s">
        <v>94</v>
      </c>
      <c r="H14">
        <f>LEN(טבלה1[[#This Row],[טקסט]])</f>
        <v>4262</v>
      </c>
      <c r="I14">
        <f>COUNTIF(טבלה1[עמודה1],טבלה1[[#This Row],[עמודה1]])</f>
        <v>3</v>
      </c>
      <c r="K14">
        <v>0</v>
      </c>
    </row>
    <row r="15" spans="1:11" x14ac:dyDescent="0.45">
      <c r="A15">
        <v>1808083</v>
      </c>
      <c r="B15">
        <v>10</v>
      </c>
      <c r="C15">
        <v>10</v>
      </c>
      <c r="D15">
        <f>AVERAGE(C13:C17)</f>
        <v>9.1999999999999993</v>
      </c>
      <c r="E15">
        <f>MEDIAN(C13:C17)</f>
        <v>10</v>
      </c>
      <c r="F15">
        <f>AVERAGEA(טבלה1[[#This Row],[ממוצע נע]:[חציון נע]])</f>
        <v>9.6</v>
      </c>
      <c r="G15" s="1" t="s">
        <v>116</v>
      </c>
      <c r="H15">
        <f>LEN(טבלה1[[#This Row],[טקסט]])</f>
        <v>4262</v>
      </c>
      <c r="I15">
        <f>COUNTIF(טבלה1[עמודה1],טבלה1[[#This Row],[עמודה1]])</f>
        <v>3</v>
      </c>
      <c r="K15">
        <v>1</v>
      </c>
    </row>
    <row r="16" spans="1:11" x14ac:dyDescent="0.45">
      <c r="A16">
        <v>2070722</v>
      </c>
      <c r="B16">
        <v>10</v>
      </c>
      <c r="C16">
        <v>10</v>
      </c>
      <c r="D16">
        <f>AVERAGE(C14:C18)</f>
        <v>10</v>
      </c>
      <c r="E16">
        <f>MEDIAN(C14:C18)</f>
        <v>10</v>
      </c>
      <c r="F16">
        <f>AVERAGEA(טבלה1[[#This Row],[ממוצע נע]:[חציון נע]])</f>
        <v>10</v>
      </c>
      <c r="G16" s="1" t="s">
        <v>116</v>
      </c>
      <c r="H16">
        <f>LEN(טבלה1[[#This Row],[טקסט]])</f>
        <v>4262</v>
      </c>
      <c r="I16">
        <f>COUNTIF(טבלה1[עמודה1],טבלה1[[#This Row],[עמודה1]])</f>
        <v>3</v>
      </c>
      <c r="K16">
        <v>0</v>
      </c>
    </row>
    <row r="17" spans="1:11" x14ac:dyDescent="0.45">
      <c r="A17">
        <v>2567390</v>
      </c>
      <c r="B17">
        <v>10</v>
      </c>
      <c r="C17">
        <v>10</v>
      </c>
      <c r="D17">
        <f>AVERAGE(C15:C19)</f>
        <v>10</v>
      </c>
      <c r="E17">
        <f>MEDIAN(C15:C19)</f>
        <v>10</v>
      </c>
      <c r="F17">
        <f>AVERAGEA(טבלה1[[#This Row],[ממוצע נע]:[חציון נע]])</f>
        <v>10</v>
      </c>
      <c r="G17" s="1" t="s">
        <v>212</v>
      </c>
      <c r="H17">
        <f>LEN(טבלה1[[#This Row],[טקסט]])</f>
        <v>4252</v>
      </c>
      <c r="I17">
        <f>COUNTIF(טבלה1[עמודה1],טבלה1[[#This Row],[עמודה1]])</f>
        <v>2</v>
      </c>
      <c r="K17">
        <v>1</v>
      </c>
    </row>
    <row r="18" spans="1:11" x14ac:dyDescent="0.45">
      <c r="A18">
        <v>2880611</v>
      </c>
      <c r="B18">
        <v>9</v>
      </c>
      <c r="C18">
        <v>10</v>
      </c>
      <c r="D18">
        <f>AVERAGE(C16:C20)</f>
        <v>10</v>
      </c>
      <c r="E18">
        <f>MEDIAN(C16:C20)</f>
        <v>10</v>
      </c>
      <c r="F18">
        <f>AVERAGEA(טבלה1[[#This Row],[ממוצע נע]:[חציון נע]])</f>
        <v>10</v>
      </c>
      <c r="G18" s="1" t="s">
        <v>212</v>
      </c>
      <c r="H18">
        <f>LEN(טבלה1[[#This Row],[טקסט]])</f>
        <v>4252</v>
      </c>
      <c r="I18">
        <f>COUNTIF(טבלה1[עמודה1],טבלה1[[#This Row],[עמודה1]])</f>
        <v>2</v>
      </c>
      <c r="K18">
        <v>0</v>
      </c>
    </row>
    <row r="19" spans="1:11" x14ac:dyDescent="0.45">
      <c r="A19">
        <v>2254090</v>
      </c>
      <c r="B19">
        <v>9</v>
      </c>
      <c r="C19">
        <v>10</v>
      </c>
      <c r="D19">
        <f>AVERAGE(C17:C21)</f>
        <v>10</v>
      </c>
      <c r="E19">
        <f>MEDIAN(C17:C21)</f>
        <v>10</v>
      </c>
      <c r="F19">
        <f>AVERAGEA(טבלה1[[#This Row],[ממוצע נע]:[חציון נע]])</f>
        <v>10</v>
      </c>
      <c r="G19" s="1" t="s">
        <v>167</v>
      </c>
      <c r="H19">
        <f>LEN(טבלה1[[#This Row],[טקסט]])</f>
        <v>4250</v>
      </c>
      <c r="I19">
        <f>COUNTIF(טבלה1[עמודה1],טבלה1[[#This Row],[עמודה1]])</f>
        <v>1</v>
      </c>
      <c r="K19">
        <v>0</v>
      </c>
    </row>
    <row r="20" spans="1:11" x14ac:dyDescent="0.45">
      <c r="A20">
        <v>221707</v>
      </c>
      <c r="B20">
        <v>10</v>
      </c>
      <c r="C20">
        <v>10</v>
      </c>
      <c r="D20">
        <f>AVERAGE(C18:C22)</f>
        <v>10</v>
      </c>
      <c r="E20">
        <f>MEDIAN(C18:C22)</f>
        <v>10</v>
      </c>
      <c r="F20">
        <f>AVERAGEA(טבלה1[[#This Row],[ממוצע נע]:[חציון נע]])</f>
        <v>10</v>
      </c>
      <c r="G20" s="1" t="s">
        <v>5</v>
      </c>
      <c r="H20">
        <f>LEN(טבלה1[[#This Row],[טקסט]])</f>
        <v>4200</v>
      </c>
      <c r="I20">
        <f>COUNTIF(טבלה1[עמודה1],טבלה1[[#This Row],[עמודה1]])</f>
        <v>3</v>
      </c>
      <c r="K20">
        <v>0</v>
      </c>
    </row>
    <row r="21" spans="1:11" x14ac:dyDescent="0.45">
      <c r="A21">
        <v>617473</v>
      </c>
      <c r="B21">
        <v>10</v>
      </c>
      <c r="C21">
        <v>10</v>
      </c>
      <c r="D21">
        <f>AVERAGE(C19:C23)</f>
        <v>9.8000000000000007</v>
      </c>
      <c r="E21">
        <f>MEDIAN(C19:C23)</f>
        <v>10</v>
      </c>
      <c r="F21">
        <f>AVERAGEA(טבלה1[[#This Row],[ממוצע נע]:[חציון נע]])</f>
        <v>9.9</v>
      </c>
      <c r="G21" s="1" t="s">
        <v>44</v>
      </c>
      <c r="H21">
        <f>LEN(טבלה1[[#This Row],[טקסט]])</f>
        <v>4200</v>
      </c>
      <c r="I21">
        <f>COUNTIF(טבלה1[עמודה1],טבלה1[[#This Row],[עמודה1]])</f>
        <v>3</v>
      </c>
      <c r="K21">
        <v>1</v>
      </c>
    </row>
    <row r="22" spans="1:11" x14ac:dyDescent="0.45">
      <c r="A22">
        <v>1012681</v>
      </c>
      <c r="B22">
        <v>10</v>
      </c>
      <c r="C22">
        <v>10</v>
      </c>
      <c r="D22">
        <f>AVERAGE(C20:C24)</f>
        <v>9.6</v>
      </c>
      <c r="E22">
        <f>MEDIAN(C20:C24)</f>
        <v>10</v>
      </c>
      <c r="F22">
        <f>AVERAGEA(טבלה1[[#This Row],[ממוצע נע]:[חציון נע]])</f>
        <v>9.8000000000000007</v>
      </c>
      <c r="G22" s="1" t="s">
        <v>44</v>
      </c>
      <c r="H22">
        <f>LEN(טבלה1[[#This Row],[טקסט]])</f>
        <v>4200</v>
      </c>
      <c r="I22">
        <f>COUNTIF(טבלה1[עמודה1],טבלה1[[#This Row],[עמודה1]])</f>
        <v>3</v>
      </c>
      <c r="K22">
        <v>0</v>
      </c>
    </row>
    <row r="23" spans="1:11" x14ac:dyDescent="0.45">
      <c r="A23">
        <v>2230098</v>
      </c>
      <c r="B23">
        <v>1</v>
      </c>
      <c r="C23">
        <v>9</v>
      </c>
      <c r="D23">
        <f>AVERAGE(C21:C25)</f>
        <v>9.6</v>
      </c>
      <c r="E23">
        <f>MEDIAN(C21:C25)</f>
        <v>10</v>
      </c>
      <c r="F23">
        <f>AVERAGEA(טבלה1[[#This Row],[ממוצע נע]:[חציון נע]])</f>
        <v>9.8000000000000007</v>
      </c>
      <c r="G23" s="1" t="s">
        <v>156</v>
      </c>
      <c r="H23">
        <f>LEN(טבלה1[[#This Row],[טקסט]])</f>
        <v>4013</v>
      </c>
      <c r="I23">
        <f>COUNTIF(טבלה1[עמודה1],טבלה1[[#This Row],[עמודה1]])</f>
        <v>3</v>
      </c>
      <c r="K23">
        <v>0</v>
      </c>
    </row>
    <row r="24" spans="1:11" x14ac:dyDescent="0.45">
      <c r="A24">
        <v>2543405</v>
      </c>
      <c r="B24">
        <v>1</v>
      </c>
      <c r="C24">
        <v>9</v>
      </c>
      <c r="D24">
        <f>AVERAGE(C22:C26)</f>
        <v>9.4</v>
      </c>
      <c r="E24">
        <f>MEDIAN(C22:C26)</f>
        <v>9</v>
      </c>
      <c r="F24">
        <f>AVERAGEA(טבלה1[[#This Row],[ממוצע נע]:[חציון נע]])</f>
        <v>9.1999999999999993</v>
      </c>
      <c r="G24" s="1" t="s">
        <v>205</v>
      </c>
      <c r="H24">
        <f>LEN(טבלה1[[#This Row],[טקסט]])</f>
        <v>4013</v>
      </c>
      <c r="I24">
        <f>COUNTIF(טבלה1[עמודה1],טבלה1[[#This Row],[עמודה1]])</f>
        <v>3</v>
      </c>
      <c r="K24">
        <v>1</v>
      </c>
    </row>
    <row r="25" spans="1:11" x14ac:dyDescent="0.45">
      <c r="A25">
        <v>2856626</v>
      </c>
      <c r="B25">
        <v>1</v>
      </c>
      <c r="C25">
        <v>10</v>
      </c>
      <c r="D25">
        <f>AVERAGE(C23:C27)</f>
        <v>9.1999999999999993</v>
      </c>
      <c r="E25">
        <f>MEDIAN(C23:C27)</f>
        <v>9</v>
      </c>
      <c r="F25">
        <f>AVERAGEA(טבלה1[[#This Row],[ממוצע נע]:[חציון נע]])</f>
        <v>9.1</v>
      </c>
      <c r="G25" s="1" t="s">
        <v>205</v>
      </c>
      <c r="H25">
        <f>LEN(טבלה1[[#This Row],[טקסט]])</f>
        <v>4013</v>
      </c>
      <c r="I25">
        <f>COUNTIF(טבלה1[עמודה1],טבלה1[[#This Row],[עמודה1]])</f>
        <v>3</v>
      </c>
      <c r="K25">
        <v>0</v>
      </c>
    </row>
    <row r="26" spans="1:11" x14ac:dyDescent="0.45">
      <c r="A26">
        <v>2170583</v>
      </c>
      <c r="B26">
        <v>2</v>
      </c>
      <c r="C26">
        <v>9</v>
      </c>
      <c r="D26">
        <f>AVERAGE(C24:C28)</f>
        <v>9</v>
      </c>
      <c r="E26">
        <f>MEDIAN(C24:C28)</f>
        <v>9</v>
      </c>
      <c r="F26">
        <f>AVERAGEA(טבלה1[[#This Row],[ממוצע נע]:[חציון נע]])</f>
        <v>9</v>
      </c>
      <c r="G26" s="1" t="s">
        <v>133</v>
      </c>
      <c r="H26">
        <f>LEN(טבלה1[[#This Row],[טקסט]])</f>
        <v>3963</v>
      </c>
      <c r="I26">
        <f>COUNTIF(טבלה1[עמודה1],טבלה1[[#This Row],[עמודה1]])</f>
        <v>3</v>
      </c>
      <c r="K26">
        <v>0</v>
      </c>
    </row>
    <row r="27" spans="1:11" x14ac:dyDescent="0.45">
      <c r="A27">
        <v>2483899</v>
      </c>
      <c r="B27">
        <v>2</v>
      </c>
      <c r="C27">
        <v>9</v>
      </c>
      <c r="D27">
        <f>AVERAGE(C25:C29)</f>
        <v>9.1999999999999993</v>
      </c>
      <c r="E27">
        <f>MEDIAN(C25:C29)</f>
        <v>9</v>
      </c>
      <c r="F27">
        <f>AVERAGEA(טבלה1[[#This Row],[ממוצע נע]:[חציון נע]])</f>
        <v>9.1</v>
      </c>
      <c r="G27" s="1" t="s">
        <v>192</v>
      </c>
      <c r="H27">
        <f>LEN(טבלה1[[#This Row],[טקסט]])</f>
        <v>3963</v>
      </c>
      <c r="I27">
        <f>COUNTIF(טבלה1[עמודה1],טבלה1[[#This Row],[עמודה1]])</f>
        <v>3</v>
      </c>
      <c r="K27">
        <v>1</v>
      </c>
    </row>
    <row r="28" spans="1:11" x14ac:dyDescent="0.45">
      <c r="A28">
        <v>2797120</v>
      </c>
      <c r="B28">
        <v>9</v>
      </c>
      <c r="C28">
        <v>8</v>
      </c>
      <c r="D28">
        <f>AVERAGE(C26:C30)</f>
        <v>9.1999999999999993</v>
      </c>
      <c r="E28">
        <f>MEDIAN(C26:C30)</f>
        <v>9</v>
      </c>
      <c r="F28">
        <f>AVERAGEA(טבלה1[[#This Row],[ממוצע נע]:[חציון נע]])</f>
        <v>9.1</v>
      </c>
      <c r="G28" s="1" t="s">
        <v>192</v>
      </c>
      <c r="H28">
        <f>LEN(טבלה1[[#This Row],[טקסט]])</f>
        <v>3963</v>
      </c>
      <c r="I28">
        <f>COUNTIF(טבלה1[עמודה1],טבלה1[[#This Row],[עמודה1]])</f>
        <v>3</v>
      </c>
      <c r="K28">
        <v>0</v>
      </c>
    </row>
    <row r="29" spans="1:11" x14ac:dyDescent="0.45">
      <c r="A29">
        <v>284071</v>
      </c>
      <c r="B29">
        <v>10</v>
      </c>
      <c r="C29">
        <v>10</v>
      </c>
      <c r="D29">
        <f>AVERAGE(C27:C31)</f>
        <v>9.4</v>
      </c>
      <c r="E29">
        <f>MEDIAN(C27:C31)</f>
        <v>10</v>
      </c>
      <c r="F29">
        <f>AVERAGEA(טבלה1[[#This Row],[ממוצע נע]:[חציון נע]])</f>
        <v>9.6999999999999993</v>
      </c>
      <c r="G29" s="1" t="s">
        <v>22</v>
      </c>
      <c r="H29">
        <f>LEN(טבלה1[[#This Row],[טקסט]])</f>
        <v>3960</v>
      </c>
      <c r="I29">
        <f>COUNTIF(טבלה1[עמודה1],טבלה1[[#This Row],[עמודה1]])</f>
        <v>3</v>
      </c>
      <c r="K29">
        <v>0</v>
      </c>
    </row>
    <row r="30" spans="1:11" x14ac:dyDescent="0.45">
      <c r="A30">
        <v>679788</v>
      </c>
      <c r="B30">
        <v>10</v>
      </c>
      <c r="C30">
        <v>10</v>
      </c>
      <c r="D30">
        <f>AVERAGE(C28:C32)</f>
        <v>9.6</v>
      </c>
      <c r="E30">
        <f>MEDIAN(C28:C32)</f>
        <v>10</v>
      </c>
      <c r="F30">
        <f>AVERAGEA(טבלה1[[#This Row],[ממוצע נע]:[חציון נע]])</f>
        <v>9.8000000000000007</v>
      </c>
      <c r="G30" s="1" t="s">
        <v>60</v>
      </c>
      <c r="H30">
        <f>LEN(טבלה1[[#This Row],[טקסט]])</f>
        <v>3960</v>
      </c>
      <c r="I30">
        <f>COUNTIF(טבלה1[עמודה1],טבלה1[[#This Row],[עמודה1]])</f>
        <v>3</v>
      </c>
      <c r="K30">
        <v>1</v>
      </c>
    </row>
    <row r="31" spans="1:11" x14ac:dyDescent="0.45">
      <c r="A31">
        <v>1074996</v>
      </c>
      <c r="B31">
        <v>10</v>
      </c>
      <c r="C31">
        <v>10</v>
      </c>
      <c r="D31">
        <f>AVERAGE(C29:C33)</f>
        <v>10</v>
      </c>
      <c r="E31">
        <f>MEDIAN(C29:C33)</f>
        <v>10</v>
      </c>
      <c r="F31">
        <f>AVERAGEA(טבלה1[[#This Row],[ממוצע נע]:[חציון נע]])</f>
        <v>10</v>
      </c>
      <c r="G31" s="1" t="s">
        <v>60</v>
      </c>
      <c r="H31">
        <f>LEN(טבלה1[[#This Row],[טקסט]])</f>
        <v>3960</v>
      </c>
      <c r="I31">
        <f>COUNTIF(טבלה1[עמודה1],טבלה1[[#This Row],[עמודה1]])</f>
        <v>3</v>
      </c>
      <c r="K31">
        <v>0</v>
      </c>
    </row>
    <row r="32" spans="1:11" x14ac:dyDescent="0.45">
      <c r="A32">
        <v>172847</v>
      </c>
      <c r="B32">
        <v>10</v>
      </c>
      <c r="C32">
        <v>10</v>
      </c>
      <c r="D32">
        <f>D33</f>
        <v>9.8000000000000007</v>
      </c>
      <c r="E32">
        <f>E33</f>
        <v>10</v>
      </c>
      <c r="F32">
        <f>AVERAGEA(טבלה1[[#This Row],[ממוצע נע]:[חציון נע]])</f>
        <v>9.9</v>
      </c>
      <c r="G32" s="1" t="s">
        <v>0</v>
      </c>
      <c r="H32">
        <f>LEN(טבלה1[[#This Row],[טקסט]])</f>
        <v>3931</v>
      </c>
      <c r="I32">
        <f>COUNTIF(טבלה1[עמודה1],טבלה1[[#This Row],[עמודה1]])</f>
        <v>3</v>
      </c>
      <c r="K32">
        <v>0</v>
      </c>
    </row>
    <row r="33" spans="1:11" x14ac:dyDescent="0.45">
      <c r="A33">
        <v>568662</v>
      </c>
      <c r="B33">
        <v>9</v>
      </c>
      <c r="C33">
        <v>10</v>
      </c>
      <c r="D33">
        <f>AVERAGE(C31:C35)</f>
        <v>9.8000000000000007</v>
      </c>
      <c r="E33">
        <f>MEDIAN(C31:C35)</f>
        <v>10</v>
      </c>
      <c r="F33">
        <f>AVERAGEA(טבלה1[[#This Row],[ממוצע נע]:[חציון נע]])</f>
        <v>9.9</v>
      </c>
      <c r="G33" s="1" t="s">
        <v>39</v>
      </c>
      <c r="H33">
        <f>LEN(טבלה1[[#This Row],[טקסט]])</f>
        <v>3931</v>
      </c>
      <c r="I33">
        <f>COUNTIF(טבלה1[עמודה1],טבלה1[[#This Row],[עמודה1]])</f>
        <v>3</v>
      </c>
      <c r="K33">
        <v>1</v>
      </c>
    </row>
    <row r="34" spans="1:11" x14ac:dyDescent="0.45">
      <c r="A34">
        <v>963870</v>
      </c>
      <c r="B34">
        <v>10</v>
      </c>
      <c r="C34">
        <v>10</v>
      </c>
      <c r="D34">
        <f>AVERAGE(C32:C36)</f>
        <v>9.6</v>
      </c>
      <c r="E34">
        <f>MEDIAN(C32:C36)</f>
        <v>10</v>
      </c>
      <c r="F34">
        <f>AVERAGEA(טבלה1[[#This Row],[ממוצע נע]:[חציון נע]])</f>
        <v>9.8000000000000007</v>
      </c>
      <c r="G34" s="1" t="s">
        <v>39</v>
      </c>
      <c r="H34">
        <f>LEN(טבלה1[[#This Row],[טקסט]])</f>
        <v>3931</v>
      </c>
      <c r="I34">
        <f>COUNTIF(טבלה1[עמודה1],טבלה1[[#This Row],[עמודה1]])</f>
        <v>3</v>
      </c>
      <c r="K34">
        <v>0</v>
      </c>
    </row>
    <row r="35" spans="1:11" x14ac:dyDescent="0.45">
      <c r="A35">
        <v>2216423</v>
      </c>
      <c r="B35">
        <v>8</v>
      </c>
      <c r="C35">
        <v>9</v>
      </c>
      <c r="D35">
        <f>AVERAGE(C33:C37)</f>
        <v>9.4</v>
      </c>
      <c r="E35">
        <f>MEDIAN(C33:C37)</f>
        <v>9</v>
      </c>
      <c r="F35">
        <f>AVERAGEA(טבלה1[[#This Row],[ממוצע נע]:[חציון נע]])</f>
        <v>9.1999999999999993</v>
      </c>
      <c r="G35" s="1" t="s">
        <v>151</v>
      </c>
      <c r="H35">
        <f>LEN(טבלה1[[#This Row],[טקסט]])</f>
        <v>3801</v>
      </c>
      <c r="I35">
        <f>COUNTIF(טבלה1[עמודה1],טבלה1[[#This Row],[עמודה1]])</f>
        <v>3</v>
      </c>
      <c r="K35">
        <v>0</v>
      </c>
    </row>
    <row r="36" spans="1:11" x14ac:dyDescent="0.45">
      <c r="A36">
        <v>2529733</v>
      </c>
      <c r="B36">
        <v>9</v>
      </c>
      <c r="C36">
        <v>9</v>
      </c>
      <c r="D36">
        <f>AVERAGE(C34:C38)</f>
        <v>8.8000000000000007</v>
      </c>
      <c r="E36">
        <f>MEDIAN(C34:C38)</f>
        <v>9</v>
      </c>
      <c r="F36">
        <f>AVERAGEA(טבלה1[[#This Row],[ממוצע נע]:[חציון נע]])</f>
        <v>8.9</v>
      </c>
      <c r="G36" s="1" t="s">
        <v>202</v>
      </c>
      <c r="H36">
        <f>LEN(טבלה1[[#This Row],[טקסט]])</f>
        <v>3801</v>
      </c>
      <c r="I36">
        <f>COUNTIF(טבלה1[עמודה1],טבלה1[[#This Row],[עמודה1]])</f>
        <v>3</v>
      </c>
      <c r="K36">
        <v>1</v>
      </c>
    </row>
    <row r="37" spans="1:11" x14ac:dyDescent="0.45">
      <c r="A37">
        <v>2842954</v>
      </c>
      <c r="B37">
        <v>8</v>
      </c>
      <c r="C37">
        <v>9</v>
      </c>
      <c r="D37">
        <f>AVERAGE(C35:C39)</f>
        <v>8.1999999999999993</v>
      </c>
      <c r="E37">
        <f>MEDIAN(C35:C39)</f>
        <v>9</v>
      </c>
      <c r="F37">
        <f>AVERAGEA(טבלה1[[#This Row],[ממוצע נע]:[חציון נע]])</f>
        <v>8.6</v>
      </c>
      <c r="G37" s="1" t="s">
        <v>202</v>
      </c>
      <c r="H37">
        <f>LEN(טבלה1[[#This Row],[טקסט]])</f>
        <v>3801</v>
      </c>
      <c r="I37">
        <f>COUNTIF(טבלה1[עמודה1],טבלה1[[#This Row],[עמודה1]])</f>
        <v>3</v>
      </c>
      <c r="K37">
        <v>0</v>
      </c>
    </row>
    <row r="38" spans="1:11" x14ac:dyDescent="0.45">
      <c r="A38">
        <v>2325375</v>
      </c>
      <c r="B38">
        <v>8</v>
      </c>
      <c r="C38">
        <v>7</v>
      </c>
      <c r="D38">
        <f>AVERAGE(C36:C40)</f>
        <v>8</v>
      </c>
      <c r="E38">
        <f>MEDIAN(C36:C40)</f>
        <v>8</v>
      </c>
      <c r="F38">
        <f>AVERAGEA(טבלה1[[#This Row],[ממוצע נע]:[חציון נע]])</f>
        <v>8</v>
      </c>
      <c r="G38" s="1" t="s">
        <v>181</v>
      </c>
      <c r="H38">
        <f>LEN(טבלה1[[#This Row],[טקסט]])</f>
        <v>3621</v>
      </c>
      <c r="I38">
        <f>COUNTIF(טבלה1[עמודה1],טבלה1[[#This Row],[עמודה1]])</f>
        <v>3</v>
      </c>
      <c r="K38">
        <v>0</v>
      </c>
    </row>
    <row r="39" spans="1:11" x14ac:dyDescent="0.45">
      <c r="A39">
        <v>2638658</v>
      </c>
      <c r="B39">
        <v>8</v>
      </c>
      <c r="C39">
        <v>7</v>
      </c>
      <c r="D39">
        <f>AVERAGE(C37:C41)</f>
        <v>8.1999999999999993</v>
      </c>
      <c r="E39">
        <f>MEDIAN(C37:C41)</f>
        <v>8</v>
      </c>
      <c r="F39">
        <f>AVERAGEA(טבלה1[[#This Row],[ממוצע נע]:[חציון נע]])</f>
        <v>8.1</v>
      </c>
      <c r="G39" s="1" t="s">
        <v>217</v>
      </c>
      <c r="H39">
        <f>LEN(טבלה1[[#This Row],[טקסט]])</f>
        <v>3621</v>
      </c>
      <c r="I39">
        <f>COUNTIF(טבלה1[עמודה1],טבלה1[[#This Row],[עמודה1]])</f>
        <v>3</v>
      </c>
      <c r="K39">
        <v>1</v>
      </c>
    </row>
    <row r="40" spans="1:11" x14ac:dyDescent="0.45">
      <c r="A40">
        <v>2951879</v>
      </c>
      <c r="B40">
        <v>8</v>
      </c>
      <c r="C40">
        <v>8</v>
      </c>
      <c r="D40">
        <f>AVERAGE(C38:C42)</f>
        <v>8.4</v>
      </c>
      <c r="E40">
        <f>MEDIAN(C38:C42)</f>
        <v>8</v>
      </c>
      <c r="F40">
        <f>AVERAGEA(טבלה1[[#This Row],[ממוצע נע]:[חציון נע]])</f>
        <v>8.1999999999999993</v>
      </c>
      <c r="G40" s="1" t="s">
        <v>217</v>
      </c>
      <c r="H40">
        <f>LEN(טבלה1[[#This Row],[טקסט]])</f>
        <v>3621</v>
      </c>
      <c r="I40">
        <f>COUNTIF(טבלה1[עמודה1],טבלה1[[#This Row],[עמודה1]])</f>
        <v>3</v>
      </c>
      <c r="K40">
        <v>0</v>
      </c>
    </row>
    <row r="41" spans="1:11" x14ac:dyDescent="0.45">
      <c r="A41">
        <v>287133</v>
      </c>
      <c r="B41">
        <v>10</v>
      </c>
      <c r="C41">
        <v>10</v>
      </c>
      <c r="D41">
        <f>AVERAGE(C39:C43)</f>
        <v>9</v>
      </c>
      <c r="E41">
        <f>MEDIAN(C39:C43)</f>
        <v>10</v>
      </c>
      <c r="F41">
        <f>AVERAGEA(טבלה1[[#This Row],[ממוצע נע]:[חציון נע]])</f>
        <v>9.5</v>
      </c>
      <c r="G41" s="1" t="s">
        <v>24</v>
      </c>
      <c r="H41">
        <f>LEN(טבלה1[[#This Row],[טקסט]])</f>
        <v>3515</v>
      </c>
      <c r="I41">
        <f>COUNTIF(טבלה1[עמודה1],טבלה1[[#This Row],[עמודה1]])</f>
        <v>3</v>
      </c>
      <c r="K41">
        <v>0</v>
      </c>
    </row>
    <row r="42" spans="1:11" x14ac:dyDescent="0.45">
      <c r="A42">
        <v>682844</v>
      </c>
      <c r="B42">
        <v>10</v>
      </c>
      <c r="C42">
        <v>10</v>
      </c>
      <c r="D42">
        <f>AVERAGE(C40:C44)</f>
        <v>9.1999999999999993</v>
      </c>
      <c r="E42">
        <f>MEDIAN(C40:C44)</f>
        <v>10</v>
      </c>
      <c r="F42">
        <f>AVERAGEA(טבלה1[[#This Row],[ממוצע נע]:[חציון נע]])</f>
        <v>9.6</v>
      </c>
      <c r="G42" s="1" t="s">
        <v>61</v>
      </c>
      <c r="H42">
        <f>LEN(טבלה1[[#This Row],[טקסט]])</f>
        <v>3515</v>
      </c>
      <c r="I42">
        <f>COUNTIF(טבלה1[עמודה1],טבלה1[[#This Row],[עמודה1]])</f>
        <v>3</v>
      </c>
      <c r="K42">
        <v>1</v>
      </c>
    </row>
    <row r="43" spans="1:11" x14ac:dyDescent="0.45">
      <c r="A43">
        <v>1078052</v>
      </c>
      <c r="B43">
        <v>10</v>
      </c>
      <c r="C43">
        <v>10</v>
      </c>
      <c r="D43">
        <f>AVERAGE(C41:C45)</f>
        <v>9</v>
      </c>
      <c r="E43">
        <f>MEDIAN(C41:C45)</f>
        <v>10</v>
      </c>
      <c r="F43">
        <f>AVERAGEA(טבלה1[[#This Row],[ממוצע נע]:[חציון נע]])</f>
        <v>9.5</v>
      </c>
      <c r="G43" s="1" t="s">
        <v>61</v>
      </c>
      <c r="H43">
        <f>LEN(טבלה1[[#This Row],[טקסט]])</f>
        <v>3515</v>
      </c>
      <c r="I43">
        <f>COUNTIF(טבלה1[עמודה1],טבלה1[[#This Row],[עמודה1]])</f>
        <v>3</v>
      </c>
      <c r="K43">
        <v>0</v>
      </c>
    </row>
    <row r="44" spans="1:11" x14ac:dyDescent="0.45">
      <c r="A44">
        <v>1420978</v>
      </c>
      <c r="B44">
        <v>8</v>
      </c>
      <c r="C44">
        <v>8</v>
      </c>
      <c r="D44">
        <f>AVERAGE(C42:C46)</f>
        <v>8.6</v>
      </c>
      <c r="E44">
        <f>MEDIAN(C42:C46)</f>
        <v>8</v>
      </c>
      <c r="F44">
        <f>AVERAGEA(טבלה1[[#This Row],[ממוצע נע]:[חציון נע]])</f>
        <v>8.3000000000000007</v>
      </c>
      <c r="G44" s="1" t="s">
        <v>82</v>
      </c>
      <c r="H44">
        <f>LEN(טבלה1[[#This Row],[טקסט]])</f>
        <v>3449</v>
      </c>
      <c r="I44">
        <f>COUNTIF(טבלה1[עמודה1],טבלה1[[#This Row],[עמודה1]])</f>
        <v>3</v>
      </c>
      <c r="K44">
        <v>0</v>
      </c>
    </row>
    <row r="45" spans="1:11" x14ac:dyDescent="0.45">
      <c r="A45">
        <v>1689684</v>
      </c>
      <c r="B45">
        <v>8</v>
      </c>
      <c r="C45">
        <v>7</v>
      </c>
      <c r="D45">
        <f>AVERAGE(C43:C47)</f>
        <v>8.6</v>
      </c>
      <c r="E45">
        <f>MEDIAN(C43:C47)</f>
        <v>8</v>
      </c>
      <c r="F45">
        <f>AVERAGEA(טבלה1[[#This Row],[ממוצע נע]:[חציון נע]])</f>
        <v>8.3000000000000007</v>
      </c>
      <c r="G45" s="1" t="s">
        <v>106</v>
      </c>
      <c r="H45">
        <f>LEN(טבלה1[[#This Row],[טקסט]])</f>
        <v>3449</v>
      </c>
      <c r="I45">
        <f>COUNTIF(טבלה1[עמודה1],טבלה1[[#This Row],[עמודה1]])</f>
        <v>3</v>
      </c>
      <c r="K45">
        <v>1</v>
      </c>
    </row>
    <row r="46" spans="1:11" x14ac:dyDescent="0.45">
      <c r="A46">
        <v>1952883</v>
      </c>
      <c r="B46">
        <v>8</v>
      </c>
      <c r="C46">
        <v>8</v>
      </c>
      <c r="D46">
        <f>AVERAGE(C44:C48)</f>
        <v>8.4</v>
      </c>
      <c r="E46">
        <f>MEDIAN(C44:C48)</f>
        <v>8</v>
      </c>
      <c r="F46">
        <f>AVERAGEA(טבלה1[[#This Row],[ממוצע נע]:[חציון נע]])</f>
        <v>8.1999999999999993</v>
      </c>
      <c r="G46" s="1" t="s">
        <v>106</v>
      </c>
      <c r="H46">
        <f>LEN(טבלה1[[#This Row],[טקסט]])</f>
        <v>3449</v>
      </c>
      <c r="I46">
        <f>COUNTIF(טבלה1[עמודה1],טבלה1[[#This Row],[עמודה1]])</f>
        <v>3</v>
      </c>
      <c r="K46">
        <v>0</v>
      </c>
    </row>
    <row r="47" spans="1:11" x14ac:dyDescent="0.45">
      <c r="A47">
        <v>893029</v>
      </c>
      <c r="B47">
        <v>10</v>
      </c>
      <c r="C47">
        <v>10</v>
      </c>
      <c r="D47">
        <f>AVERAGE(C45:C49)</f>
        <v>8.6</v>
      </c>
      <c r="E47">
        <f>MEDIAN(C45:C49)</f>
        <v>9</v>
      </c>
      <c r="F47">
        <f>AVERAGEA(טבלה1[[#This Row],[ממוצע נע]:[חציון נע]])</f>
        <v>8.8000000000000007</v>
      </c>
      <c r="G47" s="1" t="s">
        <v>74</v>
      </c>
      <c r="H47">
        <f>LEN(טבלה1[[#This Row],[טקסט]])</f>
        <v>3343</v>
      </c>
      <c r="I47">
        <f>COUNTIF(טבלה1[עמודה1],טבלה1[[#This Row],[עמודה1]])</f>
        <v>2</v>
      </c>
      <c r="K47">
        <v>1</v>
      </c>
    </row>
    <row r="48" spans="1:11" x14ac:dyDescent="0.45">
      <c r="A48">
        <v>1288237</v>
      </c>
      <c r="B48">
        <v>10</v>
      </c>
      <c r="C48">
        <v>9</v>
      </c>
      <c r="D48">
        <f>AVERAGE(C46:C50)</f>
        <v>8.8000000000000007</v>
      </c>
      <c r="E48">
        <f>MEDIAN(C46:C50)</f>
        <v>9</v>
      </c>
      <c r="F48">
        <f>AVERAGEA(טבלה1[[#This Row],[ממוצע נע]:[חציון נע]])</f>
        <v>8.9</v>
      </c>
      <c r="G48" s="1" t="s">
        <v>74</v>
      </c>
      <c r="H48">
        <f>LEN(טבלה1[[#This Row],[טקסט]])</f>
        <v>3343</v>
      </c>
      <c r="I48">
        <f>COUNTIF(טבלה1[עמודה1],טבלה1[[#This Row],[עמודה1]])</f>
        <v>2</v>
      </c>
      <c r="K48">
        <v>0</v>
      </c>
    </row>
    <row r="49" spans="1:11" x14ac:dyDescent="0.45">
      <c r="A49">
        <v>2238729</v>
      </c>
      <c r="B49">
        <v>10</v>
      </c>
      <c r="C49">
        <v>9</v>
      </c>
      <c r="D49">
        <f>AVERAGE(C47:C51)</f>
        <v>8.8000000000000007</v>
      </c>
      <c r="E49">
        <f>MEDIAN(C47:C51)</f>
        <v>9</v>
      </c>
      <c r="F49">
        <f>AVERAGEA(טבלה1[[#This Row],[ממוצע נע]:[חציון נע]])</f>
        <v>8.9</v>
      </c>
      <c r="G49" s="1" t="s">
        <v>164</v>
      </c>
      <c r="H49">
        <f>LEN(טבלה1[[#This Row],[טקסט]])</f>
        <v>3336</v>
      </c>
      <c r="I49">
        <f>COUNTIF(טבלה1[עמודה1],טבלה1[[#This Row],[עמודה1]])</f>
        <v>3</v>
      </c>
      <c r="K49">
        <v>0</v>
      </c>
    </row>
    <row r="50" spans="1:11" x14ac:dyDescent="0.45">
      <c r="A50">
        <v>2552036</v>
      </c>
      <c r="B50">
        <v>9</v>
      </c>
      <c r="C50">
        <v>8</v>
      </c>
      <c r="D50">
        <f>AVERAGE(C48:C52)</f>
        <v>8.6</v>
      </c>
      <c r="E50">
        <f>MEDIAN(C48:C52)</f>
        <v>9</v>
      </c>
      <c r="F50">
        <f>AVERAGEA(טבלה1[[#This Row],[ממוצע נע]:[חציון נע]])</f>
        <v>8.8000000000000007</v>
      </c>
      <c r="G50" s="1" t="s">
        <v>210</v>
      </c>
      <c r="H50">
        <f>LEN(טבלה1[[#This Row],[טקסט]])</f>
        <v>3336</v>
      </c>
      <c r="I50">
        <f>COUNTIF(טבלה1[עמודה1],טבלה1[[#This Row],[עמודה1]])</f>
        <v>3</v>
      </c>
      <c r="K50">
        <v>1</v>
      </c>
    </row>
    <row r="51" spans="1:11" x14ac:dyDescent="0.45">
      <c r="A51">
        <v>2865257</v>
      </c>
      <c r="B51">
        <v>9</v>
      </c>
      <c r="C51">
        <v>8</v>
      </c>
      <c r="D51">
        <f>AVERAGE(C49:C53)</f>
        <v>8.6</v>
      </c>
      <c r="E51">
        <f>MEDIAN(C49:C53)</f>
        <v>9</v>
      </c>
      <c r="F51">
        <f>AVERAGEA(טבלה1[[#This Row],[ממוצע נע]:[חציון נע]])</f>
        <v>8.8000000000000007</v>
      </c>
      <c r="G51" s="1" t="s">
        <v>210</v>
      </c>
      <c r="H51">
        <f>LEN(טבלה1[[#This Row],[טקסט]])</f>
        <v>3336</v>
      </c>
      <c r="I51">
        <f>COUNTIF(טבלה1[עמודה1],טבלה1[[#This Row],[עמודה1]])</f>
        <v>3</v>
      </c>
      <c r="K51">
        <v>0</v>
      </c>
    </row>
    <row r="52" spans="1:11" x14ac:dyDescent="0.45">
      <c r="A52">
        <v>324210</v>
      </c>
      <c r="B52">
        <v>2</v>
      </c>
      <c r="C52">
        <v>9</v>
      </c>
      <c r="D52">
        <f>AVERAGE(C50:C54)</f>
        <v>8.4</v>
      </c>
      <c r="E52">
        <f>MEDIAN(C50:C54)</f>
        <v>8</v>
      </c>
      <c r="F52">
        <f>AVERAGEA(טבלה1[[#This Row],[ממוצע נע]:[חציון נע]])</f>
        <v>8.1999999999999993</v>
      </c>
      <c r="G52" s="1" t="s">
        <v>27</v>
      </c>
      <c r="H52">
        <f>LEN(טבלה1[[#This Row],[טקסט]])</f>
        <v>3271</v>
      </c>
      <c r="I52">
        <f>COUNTIF(טבלה1[עמודה1],טבלה1[[#This Row],[עמודה1]])</f>
        <v>2</v>
      </c>
      <c r="K52">
        <v>0</v>
      </c>
    </row>
    <row r="53" spans="1:11" x14ac:dyDescent="0.45">
      <c r="A53">
        <v>1115107</v>
      </c>
      <c r="B53">
        <v>10</v>
      </c>
      <c r="C53">
        <v>9</v>
      </c>
      <c r="D53">
        <f>AVERAGE(C51:C55)</f>
        <v>8.6</v>
      </c>
      <c r="E53">
        <f>MEDIAN(C51:C55)</f>
        <v>9</v>
      </c>
      <c r="F53">
        <f>AVERAGEA(טבלה1[[#This Row],[ממוצע נע]:[חציון נע]])</f>
        <v>8.8000000000000007</v>
      </c>
      <c r="G53" s="1" t="s">
        <v>77</v>
      </c>
      <c r="H53">
        <f>LEN(טבלה1[[#This Row],[טקסט]])</f>
        <v>3271</v>
      </c>
      <c r="I53">
        <f>COUNTIF(טבלה1[עמודה1],טבלה1[[#This Row],[עמודה1]])</f>
        <v>2</v>
      </c>
      <c r="K53">
        <v>0</v>
      </c>
    </row>
    <row r="54" spans="1:11" x14ac:dyDescent="0.45">
      <c r="A54">
        <v>244718</v>
      </c>
      <c r="B54">
        <v>2</v>
      </c>
      <c r="C54">
        <v>8</v>
      </c>
      <c r="D54">
        <f>AVERAGE(C52:C56)</f>
        <v>8.8000000000000007</v>
      </c>
      <c r="E54">
        <f>MEDIAN(C52:C56)</f>
        <v>9</v>
      </c>
      <c r="F54">
        <f>AVERAGEA(טבלה1[[#This Row],[ממוצע נע]:[חציון נע]])</f>
        <v>8.9</v>
      </c>
      <c r="G54" s="1" t="s">
        <v>13</v>
      </c>
      <c r="H54">
        <f>LEN(טבלה1[[#This Row],[טקסט]])</f>
        <v>3183</v>
      </c>
      <c r="I54">
        <f>COUNTIF(טבלה1[עמודה1],טבלה1[[#This Row],[עמודה1]])</f>
        <v>3</v>
      </c>
      <c r="K54">
        <v>0</v>
      </c>
    </row>
    <row r="55" spans="1:11" x14ac:dyDescent="0.45">
      <c r="A55">
        <v>640474</v>
      </c>
      <c r="B55">
        <v>2</v>
      </c>
      <c r="C55">
        <v>9</v>
      </c>
      <c r="D55">
        <f>AVERAGE(C53:C57)</f>
        <v>8.6</v>
      </c>
      <c r="E55">
        <f>MEDIAN(C53:C57)</f>
        <v>9</v>
      </c>
      <c r="F55">
        <f>AVERAGEA(טבלה1[[#This Row],[ממוצע נע]:[חציון נע]])</f>
        <v>8.8000000000000007</v>
      </c>
      <c r="G55" s="1" t="s">
        <v>51</v>
      </c>
      <c r="H55">
        <f>LEN(טבלה1[[#This Row],[טקסט]])</f>
        <v>3183</v>
      </c>
      <c r="I55">
        <f>COUNTIF(טבלה1[עמודה1],טבלה1[[#This Row],[עמודה1]])</f>
        <v>3</v>
      </c>
      <c r="K55">
        <v>1</v>
      </c>
    </row>
    <row r="56" spans="1:11" x14ac:dyDescent="0.45">
      <c r="A56">
        <v>1035682</v>
      </c>
      <c r="B56">
        <v>1</v>
      </c>
      <c r="C56">
        <v>9</v>
      </c>
      <c r="D56">
        <f>AVERAGE(C54:C58)</f>
        <v>8.4</v>
      </c>
      <c r="E56">
        <f>MEDIAN(C54:C58)</f>
        <v>8</v>
      </c>
      <c r="F56">
        <f>AVERAGEA(טבלה1[[#This Row],[ממוצע נע]:[חציון נע]])</f>
        <v>8.1999999999999993</v>
      </c>
      <c r="G56" s="1" t="s">
        <v>51</v>
      </c>
      <c r="H56">
        <f>LEN(טבלה1[[#This Row],[טקסט]])</f>
        <v>3183</v>
      </c>
      <c r="I56">
        <f>COUNTIF(טבלה1[עמודה1],טבלה1[[#This Row],[עמודה1]])</f>
        <v>3</v>
      </c>
      <c r="K56">
        <v>0</v>
      </c>
    </row>
    <row r="57" spans="1:11" x14ac:dyDescent="0.45">
      <c r="A57">
        <v>2460922</v>
      </c>
      <c r="B57">
        <v>9</v>
      </c>
      <c r="C57">
        <v>8</v>
      </c>
      <c r="D57">
        <f>AVERAGE(C55:C59)</f>
        <v>8.6</v>
      </c>
      <c r="E57">
        <f>MEDIAN(C55:C59)</f>
        <v>9</v>
      </c>
      <c r="F57">
        <f>AVERAGEA(טבלה1[[#This Row],[ממוצע נע]:[חציון נע]])</f>
        <v>8.8000000000000007</v>
      </c>
      <c r="G57" s="1" t="s">
        <v>191</v>
      </c>
      <c r="H57">
        <f>LEN(טבלה1[[#This Row],[טקסט]])</f>
        <v>3175</v>
      </c>
      <c r="I57">
        <f>COUNTIF(טבלה1[עמודה1],טבלה1[[#This Row],[עמודה1]])</f>
        <v>3</v>
      </c>
      <c r="K57">
        <v>0</v>
      </c>
    </row>
    <row r="58" spans="1:11" x14ac:dyDescent="0.45">
      <c r="A58">
        <v>2774143</v>
      </c>
      <c r="B58">
        <v>9</v>
      </c>
      <c r="C58">
        <v>8</v>
      </c>
      <c r="D58">
        <f>AVERAGE(C56:C60)</f>
        <v>7.6</v>
      </c>
      <c r="E58">
        <f>MEDIAN(C56:C60)</f>
        <v>8</v>
      </c>
      <c r="F58">
        <f>AVERAGEA(טבלה1[[#This Row],[ממוצע נע]:[חציון נע]])</f>
        <v>7.8</v>
      </c>
      <c r="G58" s="1" t="s">
        <v>227</v>
      </c>
      <c r="H58">
        <f>LEN(טבלה1[[#This Row],[טקסט]])</f>
        <v>3175</v>
      </c>
      <c r="I58">
        <f>COUNTIF(טבלה1[עמודה1],טבלה1[[#This Row],[עמודה1]])</f>
        <v>3</v>
      </c>
      <c r="K58">
        <v>1</v>
      </c>
    </row>
    <row r="59" spans="1:11" x14ac:dyDescent="0.45">
      <c r="A59">
        <v>3086479</v>
      </c>
      <c r="B59">
        <v>9</v>
      </c>
      <c r="C59">
        <v>9</v>
      </c>
      <c r="D59">
        <f>AVERAGE(C57:C61)</f>
        <v>6.8</v>
      </c>
      <c r="E59">
        <f>MEDIAN(C57:C61)</f>
        <v>8</v>
      </c>
      <c r="F59">
        <f>AVERAGEA(טבלה1[[#This Row],[ממוצע נע]:[חציון נע]])</f>
        <v>7.4</v>
      </c>
      <c r="G59" s="1" t="s">
        <v>227</v>
      </c>
      <c r="H59">
        <f>LEN(טבלה1[[#This Row],[טקסט]])</f>
        <v>3175</v>
      </c>
      <c r="I59">
        <f>COUNTIF(טבלה1[עמודה1],טבלה1[[#This Row],[עמודה1]])</f>
        <v>3</v>
      </c>
      <c r="K59">
        <v>0</v>
      </c>
    </row>
    <row r="60" spans="1:11" x14ac:dyDescent="0.45">
      <c r="A60">
        <v>893023</v>
      </c>
      <c r="B60">
        <v>3</v>
      </c>
      <c r="C60">
        <v>4</v>
      </c>
      <c r="D60">
        <f>AVERAGE(C58:C62)</f>
        <v>7.2</v>
      </c>
      <c r="E60">
        <f>MEDIAN(C58:C62)</f>
        <v>8</v>
      </c>
      <c r="F60">
        <f>AVERAGEA(טבלה1[[#This Row],[ממוצע נע]:[חציון נע]])</f>
        <v>7.6</v>
      </c>
      <c r="G60" s="1" t="s">
        <v>73</v>
      </c>
      <c r="H60">
        <f>LEN(טבלה1[[#This Row],[טקסט]])</f>
        <v>2881</v>
      </c>
      <c r="I60">
        <f>COUNTIF(טבלה1[עמודה1],טבלה1[[#This Row],[עמודה1]])</f>
        <v>2</v>
      </c>
      <c r="K60">
        <v>1</v>
      </c>
    </row>
    <row r="61" spans="1:11" x14ac:dyDescent="0.45">
      <c r="A61">
        <v>1288231</v>
      </c>
      <c r="B61">
        <v>2</v>
      </c>
      <c r="C61">
        <v>5</v>
      </c>
      <c r="D61">
        <f>AVERAGE(C59:C63)</f>
        <v>7.6</v>
      </c>
      <c r="E61">
        <f>MEDIAN(C59:C63)</f>
        <v>9</v>
      </c>
      <c r="F61">
        <f>AVERAGEA(טבלה1[[#This Row],[ממוצע נע]:[חציון נע]])</f>
        <v>8.3000000000000007</v>
      </c>
      <c r="G61" s="1" t="s">
        <v>73</v>
      </c>
      <c r="H61">
        <f>LEN(טבלה1[[#This Row],[טקסט]])</f>
        <v>2881</v>
      </c>
      <c r="I61">
        <f>COUNTIF(טבלה1[עמודה1],טבלה1[[#This Row],[עמודה1]])</f>
        <v>2</v>
      </c>
      <c r="K61">
        <v>0</v>
      </c>
    </row>
    <row r="62" spans="1:11" x14ac:dyDescent="0.45">
      <c r="A62">
        <v>2297611</v>
      </c>
      <c r="B62">
        <v>9</v>
      </c>
      <c r="C62">
        <v>10</v>
      </c>
      <c r="D62">
        <f>AVERAGE(C60:C64)</f>
        <v>7.8</v>
      </c>
      <c r="E62">
        <f>MEDIAN(C60:C64)</f>
        <v>10</v>
      </c>
      <c r="F62">
        <f>AVERAGEA(טבלה1[[#This Row],[ממוצע נע]:[חציון נע]])</f>
        <v>8.9</v>
      </c>
      <c r="G62" s="1" t="s">
        <v>172</v>
      </c>
      <c r="H62">
        <f>LEN(טבלה1[[#This Row],[טקסט]])</f>
        <v>2821</v>
      </c>
      <c r="I62">
        <f>COUNTIF(טבלה1[עמודה1],טבלה1[[#This Row],[עמודה1]])</f>
        <v>3</v>
      </c>
      <c r="K62">
        <v>1</v>
      </c>
    </row>
    <row r="63" spans="1:11" x14ac:dyDescent="0.45">
      <c r="A63">
        <v>2610906</v>
      </c>
      <c r="B63">
        <v>9</v>
      </c>
      <c r="C63">
        <v>10</v>
      </c>
      <c r="D63">
        <f>AVERAGE(C61:C65)</f>
        <v>8.6</v>
      </c>
      <c r="E63">
        <f>MEDIAN(C61:C65)</f>
        <v>10</v>
      </c>
      <c r="F63">
        <f>AVERAGEA(טבלה1[[#This Row],[ממוצע נע]:[חציון נע]])</f>
        <v>9.3000000000000007</v>
      </c>
      <c r="G63" s="1" t="s">
        <v>172</v>
      </c>
      <c r="H63">
        <f>LEN(טבלה1[[#This Row],[טקסט]])</f>
        <v>2821</v>
      </c>
      <c r="I63">
        <f>COUNTIF(טבלה1[עמודה1],טבלה1[[#This Row],[עמודה1]])</f>
        <v>3</v>
      </c>
      <c r="K63">
        <v>1</v>
      </c>
    </row>
    <row r="64" spans="1:11" x14ac:dyDescent="0.45">
      <c r="A64">
        <v>2924127</v>
      </c>
      <c r="B64">
        <v>9</v>
      </c>
      <c r="C64">
        <v>10</v>
      </c>
      <c r="D64">
        <f>AVERAGE(C62:C66)</f>
        <v>9.1999999999999993</v>
      </c>
      <c r="E64">
        <f>MEDIAN(C62:C66)</f>
        <v>10</v>
      </c>
      <c r="F64">
        <f>AVERAGEA(טבלה1[[#This Row],[ממוצע נע]:[חציון נע]])</f>
        <v>9.6</v>
      </c>
      <c r="G64" s="1" t="s">
        <v>172</v>
      </c>
      <c r="H64">
        <f>LEN(טבלה1[[#This Row],[טקסט]])</f>
        <v>2821</v>
      </c>
      <c r="I64">
        <f>COUNTIF(טבלה1[עמודה1],טבלה1[[#This Row],[עמודה1]])</f>
        <v>3</v>
      </c>
      <c r="K64">
        <v>0</v>
      </c>
    </row>
    <row r="65" spans="1:11" x14ac:dyDescent="0.45">
      <c r="A65">
        <v>3265438</v>
      </c>
      <c r="B65">
        <v>8</v>
      </c>
      <c r="C65">
        <v>8</v>
      </c>
      <c r="D65">
        <f>AVERAGE(C63:C67)</f>
        <v>8.8000000000000007</v>
      </c>
      <c r="E65">
        <f>MEDIAN(C63:C67)</f>
        <v>8</v>
      </c>
      <c r="F65">
        <f>AVERAGEA(טבלה1[[#This Row],[ממוצע נע]:[חציון נע]])</f>
        <v>8.4</v>
      </c>
      <c r="G65" s="1" t="s">
        <v>259</v>
      </c>
      <c r="H65">
        <f>LEN(טבלה1[[#This Row],[טקסט]])</f>
        <v>2764</v>
      </c>
      <c r="I65">
        <f>COUNTIF(טבלה1[עמודה1],טבלה1[[#This Row],[עמודה1]])</f>
        <v>1</v>
      </c>
      <c r="K65">
        <v>0</v>
      </c>
    </row>
    <row r="66" spans="1:11" x14ac:dyDescent="0.45">
      <c r="A66">
        <v>2238738</v>
      </c>
      <c r="B66">
        <v>8</v>
      </c>
      <c r="C66">
        <v>8</v>
      </c>
      <c r="D66">
        <f>AVERAGE(C64:C68)</f>
        <v>7.4</v>
      </c>
      <c r="E66">
        <f>MEDIAN(C64:C68)</f>
        <v>8</v>
      </c>
      <c r="F66">
        <f>AVERAGEA(טבלה1[[#This Row],[ממוצע נע]:[חציון נע]])</f>
        <v>7.7</v>
      </c>
      <c r="G66" s="1" t="s">
        <v>165</v>
      </c>
      <c r="H66">
        <f>LEN(טבלה1[[#This Row],[טקסט]])</f>
        <v>2687</v>
      </c>
      <c r="I66">
        <f>COUNTIF(טבלה1[עמודה1],טבלה1[[#This Row],[עמודה1]])</f>
        <v>2</v>
      </c>
      <c r="K66">
        <v>0</v>
      </c>
    </row>
    <row r="67" spans="1:11" x14ac:dyDescent="0.45">
      <c r="A67">
        <v>2865266</v>
      </c>
      <c r="B67">
        <v>8</v>
      </c>
      <c r="C67">
        <v>8</v>
      </c>
      <c r="D67">
        <f>AVERAGE(C65:C69)</f>
        <v>7</v>
      </c>
      <c r="E67">
        <f>MEDIAN(C65:C69)</f>
        <v>8</v>
      </c>
      <c r="F67">
        <f>AVERAGEA(טבלה1[[#This Row],[ממוצע נע]:[חציון נע]])</f>
        <v>7.5</v>
      </c>
      <c r="G67" s="1" t="s">
        <v>231</v>
      </c>
      <c r="H67">
        <f>LEN(טבלה1[[#This Row],[טקסט]])</f>
        <v>2687</v>
      </c>
      <c r="I67">
        <f>COUNTIF(טבלה1[עמודה1],טבלה1[[#This Row],[עמודה1]])</f>
        <v>2</v>
      </c>
      <c r="K67">
        <v>0</v>
      </c>
    </row>
    <row r="68" spans="1:11" x14ac:dyDescent="0.45">
      <c r="A68">
        <v>2274238</v>
      </c>
      <c r="B68">
        <v>2</v>
      </c>
      <c r="C68">
        <v>3</v>
      </c>
      <c r="D68">
        <f>AVERAGE(C66:C70)</f>
        <v>5.8</v>
      </c>
      <c r="E68">
        <f>MEDIAN(C66:C70)</f>
        <v>8</v>
      </c>
      <c r="F68">
        <f>AVERAGEA(טבלה1[[#This Row],[ממוצע נע]:[חציון נע]])</f>
        <v>6.9</v>
      </c>
      <c r="G68" s="1" t="s">
        <v>169</v>
      </c>
      <c r="H68">
        <f>LEN(טבלה1[[#This Row],[טקסט]])</f>
        <v>2511</v>
      </c>
      <c r="I68">
        <f>COUNTIF(טבלה1[עמודה1],טבלה1[[#This Row],[עמודה1]])</f>
        <v>3</v>
      </c>
      <c r="K68">
        <v>0</v>
      </c>
    </row>
    <row r="69" spans="1:11" x14ac:dyDescent="0.45">
      <c r="A69">
        <v>2587533</v>
      </c>
      <c r="B69">
        <v>2</v>
      </c>
      <c r="C69">
        <v>8</v>
      </c>
      <c r="D69">
        <f>AVERAGE(C67:C71)</f>
        <v>5.2</v>
      </c>
      <c r="E69">
        <f>MEDIAN(C67:C71)</f>
        <v>5</v>
      </c>
      <c r="F69">
        <f>AVERAGEA(טבלה1[[#This Row],[ממוצע נע]:[חציון נע]])</f>
        <v>5.0999999999999996</v>
      </c>
      <c r="G69" s="1" t="s">
        <v>213</v>
      </c>
      <c r="H69">
        <f>LEN(טבלה1[[#This Row],[טקסט]])</f>
        <v>2511</v>
      </c>
      <c r="I69">
        <f>COUNTIF(טבלה1[עמודה1],טבלה1[[#This Row],[עמודה1]])</f>
        <v>3</v>
      </c>
      <c r="K69">
        <v>1</v>
      </c>
    </row>
    <row r="70" spans="1:11" x14ac:dyDescent="0.45">
      <c r="A70">
        <v>2900754</v>
      </c>
      <c r="B70">
        <v>2</v>
      </c>
      <c r="C70">
        <v>2</v>
      </c>
      <c r="D70">
        <f>AVERAGE(C68:C72)</f>
        <v>5.6</v>
      </c>
      <c r="E70">
        <f>MEDIAN(C68:C72)</f>
        <v>5</v>
      </c>
      <c r="F70">
        <f>AVERAGEA(טבלה1[[#This Row],[ממוצע נע]:[חציון נע]])</f>
        <v>5.3</v>
      </c>
      <c r="G70" s="1" t="s">
        <v>213</v>
      </c>
      <c r="H70">
        <f>LEN(טבלה1[[#This Row],[טקסט]])</f>
        <v>2511</v>
      </c>
      <c r="I70">
        <f>COUNTIF(טבלה1[עמודה1],טבלה1[[#This Row],[עמודה1]])</f>
        <v>3</v>
      </c>
      <c r="K70">
        <v>0</v>
      </c>
    </row>
    <row r="71" spans="1:11" x14ac:dyDescent="0.45">
      <c r="A71">
        <v>2980267</v>
      </c>
      <c r="B71">
        <v>5</v>
      </c>
      <c r="C71">
        <v>5</v>
      </c>
      <c r="D71">
        <f>AVERAGE(C69:C73)</f>
        <v>7</v>
      </c>
      <c r="E71">
        <f>MEDIAN(C69:C73)</f>
        <v>8</v>
      </c>
      <c r="F71">
        <f>AVERAGEA(טבלה1[[#This Row],[ממוצע נע]:[חציון נע]])</f>
        <v>7.5</v>
      </c>
      <c r="G71" s="1" t="s">
        <v>239</v>
      </c>
      <c r="H71">
        <f>LEN(טבלה1[[#This Row],[טקסט]])</f>
        <v>2224</v>
      </c>
      <c r="I71">
        <f>COUNTIF(טבלה1[עמודה1],טבלה1[[#This Row],[עמודה1]])</f>
        <v>1</v>
      </c>
      <c r="K71">
        <v>0</v>
      </c>
    </row>
    <row r="72" spans="1:11" x14ac:dyDescent="0.45">
      <c r="A72">
        <v>378331</v>
      </c>
      <c r="B72">
        <v>9</v>
      </c>
      <c r="C72">
        <v>10</v>
      </c>
      <c r="D72">
        <f>AVERAGE(C70:C74)</f>
        <v>7.4</v>
      </c>
      <c r="E72">
        <f>MEDIAN(C70:C74)</f>
        <v>10</v>
      </c>
      <c r="F72">
        <f>AVERAGEA(טבלה1[[#This Row],[ממוצע נע]:[חציון נע]])</f>
        <v>8.6999999999999993</v>
      </c>
      <c r="G72" s="1" t="s">
        <v>28</v>
      </c>
      <c r="H72">
        <f>LEN(טבלה1[[#This Row],[טקסט]])</f>
        <v>2156</v>
      </c>
      <c r="I72">
        <f>COUNTIF(טבלה1[עמודה1],טבלה1[[#This Row],[עמודה1]])</f>
        <v>3</v>
      </c>
      <c r="K72">
        <v>1</v>
      </c>
    </row>
    <row r="73" spans="1:11" x14ac:dyDescent="0.45">
      <c r="A73">
        <v>774003</v>
      </c>
      <c r="B73">
        <v>9</v>
      </c>
      <c r="C73">
        <v>10</v>
      </c>
      <c r="D73">
        <f>AVERAGE(C71:C75)</f>
        <v>9</v>
      </c>
      <c r="E73">
        <f>MEDIAN(C71:C75)</f>
        <v>10</v>
      </c>
      <c r="F73">
        <f>AVERAGEA(טבלה1[[#This Row],[ממוצע נע]:[חציון נע]])</f>
        <v>9.5</v>
      </c>
      <c r="G73" s="1" t="s">
        <v>28</v>
      </c>
      <c r="H73">
        <f>LEN(טבלה1[[#This Row],[טקסט]])</f>
        <v>2156</v>
      </c>
      <c r="I73">
        <f>COUNTIF(טבלה1[עמודה1],טבלה1[[#This Row],[עמודה1]])</f>
        <v>3</v>
      </c>
      <c r="K73">
        <v>1</v>
      </c>
    </row>
    <row r="74" spans="1:11" x14ac:dyDescent="0.45">
      <c r="A74">
        <v>1169211</v>
      </c>
      <c r="B74">
        <v>8</v>
      </c>
      <c r="C74">
        <v>10</v>
      </c>
      <c r="D74">
        <f>AVERAGE(C72:C76)</f>
        <v>10</v>
      </c>
      <c r="E74">
        <f>MEDIAN(C72:C76)</f>
        <v>10</v>
      </c>
      <c r="F74">
        <f>AVERAGEA(טבלה1[[#This Row],[ממוצע נע]:[חציון נע]])</f>
        <v>10</v>
      </c>
      <c r="G74" s="1" t="s">
        <v>28</v>
      </c>
      <c r="H74">
        <f>LEN(טבלה1[[#This Row],[טקסט]])</f>
        <v>2156</v>
      </c>
      <c r="I74">
        <f>COUNTIF(טבלה1[עמודה1],טבלה1[[#This Row],[עמודה1]])</f>
        <v>3</v>
      </c>
      <c r="K74">
        <v>0</v>
      </c>
    </row>
    <row r="75" spans="1:11" x14ac:dyDescent="0.45">
      <c r="A75">
        <v>2342038</v>
      </c>
      <c r="B75">
        <v>10</v>
      </c>
      <c r="C75">
        <v>10</v>
      </c>
      <c r="D75">
        <f>AVERAGE(C73:C77)</f>
        <v>10</v>
      </c>
      <c r="E75">
        <f>MEDIAN(C73:C77)</f>
        <v>10</v>
      </c>
      <c r="F75">
        <f>AVERAGEA(טבלה1[[#This Row],[ממוצע נע]:[חציון נע]])</f>
        <v>10</v>
      </c>
      <c r="G75" s="1" t="s">
        <v>183</v>
      </c>
      <c r="H75">
        <f>LEN(טבלה1[[#This Row],[טקסט]])</f>
        <v>2094</v>
      </c>
      <c r="I75">
        <f>COUNTIF(טבלה1[עמודה1],טבלה1[[#This Row],[עמודה1]])</f>
        <v>3</v>
      </c>
      <c r="K75">
        <v>1</v>
      </c>
    </row>
    <row r="76" spans="1:11" x14ac:dyDescent="0.45">
      <c r="A76">
        <v>2655318</v>
      </c>
      <c r="B76">
        <v>10</v>
      </c>
      <c r="C76">
        <v>10</v>
      </c>
      <c r="D76">
        <f>AVERAGE(C74:C78)</f>
        <v>10</v>
      </c>
      <c r="E76">
        <f>MEDIAN(C74:C78)</f>
        <v>10</v>
      </c>
      <c r="F76">
        <f>AVERAGEA(טבלה1[[#This Row],[ממוצע נע]:[חציון נע]])</f>
        <v>10</v>
      </c>
      <c r="G76" s="1" t="s">
        <v>183</v>
      </c>
      <c r="H76">
        <f>LEN(טבלה1[[#This Row],[טקסט]])</f>
        <v>2094</v>
      </c>
      <c r="I76">
        <f>COUNTIF(טבלה1[עמודה1],טבלה1[[#This Row],[עמודה1]])</f>
        <v>3</v>
      </c>
      <c r="K76">
        <v>1</v>
      </c>
    </row>
    <row r="77" spans="1:11" x14ac:dyDescent="0.45">
      <c r="A77">
        <v>2967654</v>
      </c>
      <c r="B77">
        <v>10</v>
      </c>
      <c r="C77">
        <v>10</v>
      </c>
      <c r="D77">
        <f>AVERAGE(C75:C79)</f>
        <v>10</v>
      </c>
      <c r="E77">
        <f>MEDIAN(C75:C79)</f>
        <v>10</v>
      </c>
      <c r="F77">
        <f>AVERAGEA(טבלה1[[#This Row],[ממוצע נע]:[חציון נע]])</f>
        <v>10</v>
      </c>
      <c r="G77" s="1" t="s">
        <v>183</v>
      </c>
      <c r="H77">
        <f>LEN(טבלה1[[#This Row],[טקסט]])</f>
        <v>2094</v>
      </c>
      <c r="I77">
        <f>COUNTIF(טבלה1[עמודה1],טבלה1[[#This Row],[עמודה1]])</f>
        <v>3</v>
      </c>
      <c r="K77">
        <v>0</v>
      </c>
    </row>
    <row r="78" spans="1:11" x14ac:dyDescent="0.45">
      <c r="A78">
        <v>2204990</v>
      </c>
      <c r="B78">
        <v>9</v>
      </c>
      <c r="C78">
        <v>10</v>
      </c>
      <c r="D78">
        <f>AVERAGE(C76:C80)</f>
        <v>10</v>
      </c>
      <c r="E78">
        <f>MEDIAN(C76:C80)</f>
        <v>10</v>
      </c>
      <c r="F78">
        <f>AVERAGEA(טבלה1[[#This Row],[ממוצע נע]:[חציון נע]])</f>
        <v>10</v>
      </c>
      <c r="G78" s="1" t="s">
        <v>143</v>
      </c>
      <c r="H78">
        <f>LEN(טבלה1[[#This Row],[טקסט]])</f>
        <v>2086</v>
      </c>
      <c r="I78">
        <f>COUNTIF(טבלה1[עמודה1],טבלה1[[#This Row],[עמודה1]])</f>
        <v>3</v>
      </c>
      <c r="K78">
        <v>0</v>
      </c>
    </row>
    <row r="79" spans="1:11" x14ac:dyDescent="0.45">
      <c r="A79">
        <v>2518302</v>
      </c>
      <c r="B79">
        <v>10</v>
      </c>
      <c r="C79">
        <v>10</v>
      </c>
      <c r="D79">
        <f>AVERAGE(C77:C81)</f>
        <v>9.6</v>
      </c>
      <c r="E79">
        <f>MEDIAN(C77:C81)</f>
        <v>10</v>
      </c>
      <c r="F79">
        <f>AVERAGEA(טבלה1[[#This Row],[ממוצע נע]:[חציון נע]])</f>
        <v>9.8000000000000007</v>
      </c>
      <c r="G79" s="1" t="s">
        <v>198</v>
      </c>
      <c r="H79">
        <f>LEN(טבלה1[[#This Row],[טקסט]])</f>
        <v>2086</v>
      </c>
      <c r="I79">
        <f>COUNTIF(טבלה1[עמודה1],טבלה1[[#This Row],[עמודה1]])</f>
        <v>3</v>
      </c>
      <c r="K79">
        <v>1</v>
      </c>
    </row>
    <row r="80" spans="1:11" x14ac:dyDescent="0.45">
      <c r="A80">
        <v>2831523</v>
      </c>
      <c r="B80">
        <v>10</v>
      </c>
      <c r="C80">
        <v>10</v>
      </c>
      <c r="D80">
        <f>AVERAGE(C78:C82)</f>
        <v>9.4</v>
      </c>
      <c r="E80">
        <f>MEDIAN(C78:C82)</f>
        <v>10</v>
      </c>
      <c r="F80">
        <f>AVERAGEA(טבלה1[[#This Row],[ממוצע נע]:[חציון נע]])</f>
        <v>9.6999999999999993</v>
      </c>
      <c r="G80" s="1" t="s">
        <v>198</v>
      </c>
      <c r="H80">
        <f>LEN(טבלה1[[#This Row],[טקסט]])</f>
        <v>2086</v>
      </c>
      <c r="I80">
        <f>COUNTIF(טבלה1[עמודה1],טבלה1[[#This Row],[עמודה1]])</f>
        <v>3</v>
      </c>
      <c r="K80">
        <v>0</v>
      </c>
    </row>
    <row r="81" spans="1:11" x14ac:dyDescent="0.45">
      <c r="A81">
        <v>314807</v>
      </c>
      <c r="B81">
        <v>9</v>
      </c>
      <c r="C81">
        <v>8</v>
      </c>
      <c r="D81">
        <f>AVERAGE(C79:C83)</f>
        <v>9.1999999999999993</v>
      </c>
      <c r="E81">
        <f>MEDIAN(C79:C83)</f>
        <v>9</v>
      </c>
      <c r="F81">
        <f>AVERAGEA(טבלה1[[#This Row],[ממוצע נע]:[חציון נע]])</f>
        <v>9.1</v>
      </c>
      <c r="G81" s="1" t="s">
        <v>25</v>
      </c>
      <c r="H81">
        <f>LEN(טבלה1[[#This Row],[טקסט]])</f>
        <v>1951</v>
      </c>
      <c r="I81">
        <f>COUNTIF(טבלה1[עמודה1],טבלה1[[#This Row],[עמודה1]])</f>
        <v>3</v>
      </c>
      <c r="K81">
        <v>0</v>
      </c>
    </row>
    <row r="82" spans="1:11" x14ac:dyDescent="0.45">
      <c r="A82">
        <v>710499</v>
      </c>
      <c r="B82">
        <v>9</v>
      </c>
      <c r="C82">
        <v>9</v>
      </c>
      <c r="D82">
        <f>AVERAGE(C80:C84)</f>
        <v>9.1999999999999993</v>
      </c>
      <c r="E82">
        <f>MEDIAN(C80:C84)</f>
        <v>9</v>
      </c>
      <c r="F82">
        <f>AVERAGEA(טבלה1[[#This Row],[ממוצע נע]:[חציון נע]])</f>
        <v>9.1</v>
      </c>
      <c r="G82" s="1" t="s">
        <v>62</v>
      </c>
      <c r="H82">
        <f>LEN(טבלה1[[#This Row],[טקסט]])</f>
        <v>1951</v>
      </c>
      <c r="I82">
        <f>COUNTIF(טבלה1[עמודה1],טבלה1[[#This Row],[עמודה1]])</f>
        <v>3</v>
      </c>
      <c r="K82">
        <v>1</v>
      </c>
    </row>
    <row r="83" spans="1:11" x14ac:dyDescent="0.45">
      <c r="A83">
        <v>1105707</v>
      </c>
      <c r="B83">
        <v>9</v>
      </c>
      <c r="C83">
        <v>9</v>
      </c>
      <c r="D83">
        <f>AVERAGE(C81:C85)</f>
        <v>8.8000000000000007</v>
      </c>
      <c r="E83">
        <f>MEDIAN(C81:C85)</f>
        <v>9</v>
      </c>
      <c r="F83">
        <f>AVERAGEA(טבלה1[[#This Row],[ממוצע נע]:[חציון נע]])</f>
        <v>8.9</v>
      </c>
      <c r="G83" s="1" t="s">
        <v>62</v>
      </c>
      <c r="H83">
        <f>LEN(טבלה1[[#This Row],[טקסט]])</f>
        <v>1951</v>
      </c>
      <c r="I83">
        <f>COUNTIF(טבלה1[עמודה1],טבלה1[[#This Row],[עמודה1]])</f>
        <v>3</v>
      </c>
      <c r="K83">
        <v>0</v>
      </c>
    </row>
    <row r="84" spans="1:11" x14ac:dyDescent="0.45">
      <c r="A84">
        <v>3103503</v>
      </c>
      <c r="B84">
        <v>9</v>
      </c>
      <c r="C84">
        <v>10</v>
      </c>
      <c r="D84">
        <f>AVERAGE(C82:C86)</f>
        <v>9</v>
      </c>
      <c r="E84">
        <f>MEDIAN(C82:C86)</f>
        <v>9</v>
      </c>
      <c r="F84">
        <f>AVERAGEA(טבלה1[[#This Row],[ממוצע נע]:[חציון נע]])</f>
        <v>9</v>
      </c>
      <c r="G84" s="1" t="s">
        <v>242</v>
      </c>
      <c r="H84">
        <f>LEN(טבלה1[[#This Row],[טקסט]])</f>
        <v>1948</v>
      </c>
      <c r="I84">
        <f>COUNTIF(טבלה1[עמודה1],טבלה1[[#This Row],[עמודה1]])</f>
        <v>1</v>
      </c>
      <c r="K84">
        <v>0</v>
      </c>
    </row>
    <row r="85" spans="1:11" x14ac:dyDescent="0.45">
      <c r="A85">
        <v>2191767</v>
      </c>
      <c r="B85">
        <v>1</v>
      </c>
      <c r="C85">
        <v>8</v>
      </c>
      <c r="D85">
        <f>AVERAGE(C83:C87)</f>
        <v>8.8000000000000007</v>
      </c>
      <c r="E85">
        <f>MEDIAN(C83:C87)</f>
        <v>9</v>
      </c>
      <c r="F85">
        <f>AVERAGEA(טבלה1[[#This Row],[ממוצע נע]:[חציון נע]])</f>
        <v>8.9</v>
      </c>
      <c r="G85" s="1" t="s">
        <v>136</v>
      </c>
      <c r="H85">
        <f>LEN(טבלה1[[#This Row],[טקסט]])</f>
        <v>1903</v>
      </c>
      <c r="I85">
        <f>COUNTIF(טבלה1[עמודה1],טבלה1[[#This Row],[עמודה1]])</f>
        <v>2</v>
      </c>
      <c r="K85">
        <v>0</v>
      </c>
    </row>
    <row r="86" spans="1:11" x14ac:dyDescent="0.45">
      <c r="A86">
        <v>2818300</v>
      </c>
      <c r="B86">
        <v>1</v>
      </c>
      <c r="C86">
        <v>9</v>
      </c>
      <c r="D86">
        <f>AVERAGE(C84:C88)</f>
        <v>8.6</v>
      </c>
      <c r="E86">
        <f>MEDIAN(C84:C88)</f>
        <v>8</v>
      </c>
      <c r="F86">
        <f>AVERAGEA(טבלה1[[#This Row],[ממוצע נע]:[חציון נע]])</f>
        <v>8.3000000000000007</v>
      </c>
      <c r="G86" s="1" t="s">
        <v>228</v>
      </c>
      <c r="H86">
        <f>LEN(טבלה1[[#This Row],[טקסט]])</f>
        <v>1903</v>
      </c>
      <c r="I86">
        <f>COUNTIF(טבלה1[עמודה1],טבלה1[[#This Row],[עמודה1]])</f>
        <v>2</v>
      </c>
      <c r="K86">
        <v>0</v>
      </c>
    </row>
    <row r="87" spans="1:11" x14ac:dyDescent="0.45">
      <c r="A87">
        <v>2233620</v>
      </c>
      <c r="B87">
        <v>1</v>
      </c>
      <c r="C87">
        <v>8</v>
      </c>
      <c r="D87">
        <f>AVERAGE(C85:C89)</f>
        <v>8.4</v>
      </c>
      <c r="E87">
        <f>MEDIAN(C85:C89)</f>
        <v>8</v>
      </c>
      <c r="F87">
        <f>AVERAGEA(טבלה1[[#This Row],[ממוצע נע]:[חציון נע]])</f>
        <v>8.1999999999999993</v>
      </c>
      <c r="G87" s="1" t="s">
        <v>157</v>
      </c>
      <c r="H87">
        <f>LEN(טבלה1[[#This Row],[טקסט]])</f>
        <v>1889</v>
      </c>
      <c r="I87">
        <f>COUNTIF(טבלה1[עמודה1],טבלה1[[#This Row],[עמודה1]])</f>
        <v>1</v>
      </c>
      <c r="K87">
        <v>0</v>
      </c>
    </row>
    <row r="88" spans="1:11" x14ac:dyDescent="0.45">
      <c r="A88">
        <v>2205000</v>
      </c>
      <c r="B88">
        <v>3</v>
      </c>
      <c r="C88">
        <v>8</v>
      </c>
      <c r="D88">
        <f>AVERAGE(C86:C90)</f>
        <v>8.4</v>
      </c>
      <c r="E88">
        <f>MEDIAN(C86:C90)</f>
        <v>8</v>
      </c>
      <c r="F88">
        <f>AVERAGEA(טבלה1[[#This Row],[ממוצע נע]:[חציון נע]])</f>
        <v>8.1999999999999993</v>
      </c>
      <c r="G88" s="1" t="s">
        <v>144</v>
      </c>
      <c r="H88">
        <f>LEN(טבלה1[[#This Row],[טקסט]])</f>
        <v>1860</v>
      </c>
      <c r="I88">
        <f>COUNTIF(טבלה1[עמודה1],טבלה1[[#This Row],[עמודה1]])</f>
        <v>3</v>
      </c>
      <c r="K88">
        <v>0</v>
      </c>
    </row>
    <row r="89" spans="1:11" x14ac:dyDescent="0.45">
      <c r="A89">
        <v>2518312</v>
      </c>
      <c r="B89">
        <v>2</v>
      </c>
      <c r="C89">
        <v>9</v>
      </c>
      <c r="D89">
        <f>AVERAGE(C87:C91)</f>
        <v>7.4</v>
      </c>
      <c r="E89">
        <f>MEDIAN(C87:C91)</f>
        <v>8</v>
      </c>
      <c r="F89">
        <f>AVERAGEA(טבלה1[[#This Row],[ממוצע נע]:[חציון נע]])</f>
        <v>7.7</v>
      </c>
      <c r="G89" s="1" t="s">
        <v>199</v>
      </c>
      <c r="H89">
        <f>LEN(טבלה1[[#This Row],[טקסט]])</f>
        <v>1860</v>
      </c>
      <c r="I89">
        <f>COUNTIF(טבלה1[עמודה1],טבלה1[[#This Row],[עמודה1]])</f>
        <v>3</v>
      </c>
      <c r="K89">
        <v>1</v>
      </c>
    </row>
    <row r="90" spans="1:11" x14ac:dyDescent="0.45">
      <c r="A90">
        <v>2831533</v>
      </c>
      <c r="B90">
        <v>2</v>
      </c>
      <c r="C90">
        <v>8</v>
      </c>
      <c r="D90">
        <f>AVERAGE(C88:C92)</f>
        <v>7</v>
      </c>
      <c r="E90">
        <f>MEDIAN(C88:C92)</f>
        <v>8</v>
      </c>
      <c r="F90">
        <f>AVERAGEA(טבלה1[[#This Row],[ממוצע נע]:[חציון נע]])</f>
        <v>7.5</v>
      </c>
      <c r="G90" s="1" t="s">
        <v>199</v>
      </c>
      <c r="H90">
        <f>LEN(טבלה1[[#This Row],[טקסט]])</f>
        <v>1860</v>
      </c>
      <c r="I90">
        <f>COUNTIF(טבלה1[עמודה1],טבלה1[[#This Row],[עמודה1]])</f>
        <v>3</v>
      </c>
      <c r="K90">
        <v>0</v>
      </c>
    </row>
    <row r="91" spans="1:11" x14ac:dyDescent="0.45">
      <c r="A91">
        <v>2417107</v>
      </c>
      <c r="B91">
        <v>1</v>
      </c>
      <c r="C91">
        <v>4</v>
      </c>
      <c r="D91">
        <f>AVERAGE(C89:C93)</f>
        <v>6.2</v>
      </c>
      <c r="E91">
        <f>MEDIAN(C89:C93)</f>
        <v>6</v>
      </c>
      <c r="F91">
        <f>AVERAGEA(טבלה1[[#This Row],[ממוצע נע]:[חציון נע]])</f>
        <v>6.1</v>
      </c>
      <c r="G91" s="1" t="s">
        <v>187</v>
      </c>
      <c r="H91">
        <f>LEN(טבלה1[[#This Row],[טקסט]])</f>
        <v>1828</v>
      </c>
      <c r="I91">
        <f>COUNTIF(טבלה1[עמודה1],טבלה1[[#This Row],[עמודה1]])</f>
        <v>3</v>
      </c>
      <c r="K91">
        <v>0</v>
      </c>
    </row>
    <row r="92" spans="1:11" x14ac:dyDescent="0.45">
      <c r="A92">
        <v>2730349</v>
      </c>
      <c r="B92">
        <v>6</v>
      </c>
      <c r="C92">
        <v>6</v>
      </c>
      <c r="D92">
        <f>AVERAGE(C90:C94)</f>
        <v>5</v>
      </c>
      <c r="E92">
        <f>MEDIAN(C90:C94)</f>
        <v>4</v>
      </c>
      <c r="F92">
        <f>AVERAGEA(טבלה1[[#This Row],[ממוצע נע]:[חציון נע]])</f>
        <v>4.5</v>
      </c>
      <c r="G92" s="1" t="s">
        <v>222</v>
      </c>
      <c r="H92">
        <f>LEN(טבלה1[[#This Row],[טקסט]])</f>
        <v>1828</v>
      </c>
      <c r="I92">
        <f>COUNTIF(טבלה1[עמודה1],טבלה1[[#This Row],[עמודה1]])</f>
        <v>3</v>
      </c>
      <c r="K92">
        <v>1</v>
      </c>
    </row>
    <row r="93" spans="1:11" x14ac:dyDescent="0.45">
      <c r="A93">
        <v>3042685</v>
      </c>
      <c r="B93">
        <v>5</v>
      </c>
      <c r="C93">
        <v>4</v>
      </c>
      <c r="D93">
        <f>AVERAGE(C91:C95)</f>
        <v>4</v>
      </c>
      <c r="E93">
        <f>MEDIAN(C91:C95)</f>
        <v>4</v>
      </c>
      <c r="F93">
        <f>AVERAGEA(טבלה1[[#This Row],[ממוצע נע]:[חציון נע]])</f>
        <v>4</v>
      </c>
      <c r="G93" s="1" t="s">
        <v>222</v>
      </c>
      <c r="H93">
        <f>LEN(טבלה1[[#This Row],[טקסט]])</f>
        <v>1828</v>
      </c>
      <c r="I93">
        <f>COUNTIF(טבלה1[עמודה1],טבלה1[[#This Row],[עמודה1]])</f>
        <v>3</v>
      </c>
      <c r="K93">
        <v>0</v>
      </c>
    </row>
    <row r="94" spans="1:11" x14ac:dyDescent="0.45">
      <c r="A94">
        <v>244720</v>
      </c>
      <c r="B94">
        <v>8</v>
      </c>
      <c r="C94">
        <v>3</v>
      </c>
      <c r="D94">
        <f>AVERAGE(C92:C96)</f>
        <v>4</v>
      </c>
      <c r="E94">
        <f>MEDIAN(C92:C96)</f>
        <v>4</v>
      </c>
      <c r="F94">
        <f>AVERAGEA(טבלה1[[#This Row],[ממוצע נע]:[חציון נע]])</f>
        <v>4</v>
      </c>
      <c r="G94" s="1" t="s">
        <v>14</v>
      </c>
      <c r="H94">
        <f>LEN(טבלה1[[#This Row],[טקסט]])</f>
        <v>1696</v>
      </c>
      <c r="I94">
        <f>COUNTIF(טבלה1[עמודה1],טבלה1[[#This Row],[עמודה1]])</f>
        <v>3</v>
      </c>
      <c r="K94">
        <v>0</v>
      </c>
    </row>
    <row r="95" spans="1:11" x14ac:dyDescent="0.45">
      <c r="A95">
        <v>640476</v>
      </c>
      <c r="B95">
        <v>8</v>
      </c>
      <c r="C95">
        <v>3</v>
      </c>
      <c r="D95">
        <f>AVERAGE(C93:C97)</f>
        <v>3.6</v>
      </c>
      <c r="E95">
        <f>MEDIAN(C93:C97)</f>
        <v>4</v>
      </c>
      <c r="F95">
        <f>AVERAGEA(טבלה1[[#This Row],[ממוצע נע]:[חציון נע]])</f>
        <v>3.8</v>
      </c>
      <c r="G95" s="1" t="s">
        <v>52</v>
      </c>
      <c r="H95">
        <f>LEN(טבלה1[[#This Row],[טקסט]])</f>
        <v>1696</v>
      </c>
      <c r="I95">
        <f>COUNTIF(טבלה1[עמודה1],טבלה1[[#This Row],[עמודה1]])</f>
        <v>3</v>
      </c>
      <c r="K95">
        <v>1</v>
      </c>
    </row>
    <row r="96" spans="1:11" x14ac:dyDescent="0.45">
      <c r="A96">
        <v>1035684</v>
      </c>
      <c r="B96">
        <v>8</v>
      </c>
      <c r="C96">
        <v>4</v>
      </c>
      <c r="D96">
        <f>AVERAGE(C94:C98)</f>
        <v>3.4</v>
      </c>
      <c r="E96">
        <f>MEDIAN(C94:C98)</f>
        <v>3</v>
      </c>
      <c r="F96">
        <f>AVERAGEA(טבלה1[[#This Row],[ממוצע נע]:[חציון נע]])</f>
        <v>3.2</v>
      </c>
      <c r="G96" s="1" t="s">
        <v>52</v>
      </c>
      <c r="H96">
        <f>LEN(טבלה1[[#This Row],[טקסט]])</f>
        <v>1696</v>
      </c>
      <c r="I96">
        <f>COUNTIF(טבלה1[עמודה1],טבלה1[[#This Row],[עמודה1]])</f>
        <v>3</v>
      </c>
      <c r="K96">
        <v>0</v>
      </c>
    </row>
    <row r="97" spans="1:11" x14ac:dyDescent="0.45">
      <c r="A97">
        <v>2156692</v>
      </c>
      <c r="B97">
        <v>7</v>
      </c>
      <c r="C97">
        <v>4</v>
      </c>
      <c r="D97">
        <f>AVERAGE(C95:C99)</f>
        <v>3.6</v>
      </c>
      <c r="E97">
        <f>MEDIAN(C95:C99)</f>
        <v>4</v>
      </c>
      <c r="F97">
        <f>AVERAGEA(טבלה1[[#This Row],[ממוצע נע]:[חציון נע]])</f>
        <v>3.8</v>
      </c>
      <c r="G97" s="1" t="s">
        <v>132</v>
      </c>
      <c r="H97">
        <f>LEN(טבלה1[[#This Row],[טקסט]])</f>
        <v>1684</v>
      </c>
      <c r="I97">
        <f>COUNTIF(טבלה1[עמודה1],טבלה1[[#This Row],[עמודה1]])</f>
        <v>1</v>
      </c>
      <c r="K97">
        <v>0</v>
      </c>
    </row>
    <row r="98" spans="1:11" x14ac:dyDescent="0.45">
      <c r="A98">
        <v>2192853</v>
      </c>
      <c r="B98">
        <v>2</v>
      </c>
      <c r="C98">
        <v>3</v>
      </c>
      <c r="D98">
        <f>AVERAGE(C96:C100)</f>
        <v>3.6</v>
      </c>
      <c r="E98">
        <f>MEDIAN(C96:C100)</f>
        <v>4</v>
      </c>
      <c r="F98">
        <f>AVERAGEA(טבלה1[[#This Row],[ממוצע נע]:[חציון נע]])</f>
        <v>3.8</v>
      </c>
      <c r="G98" s="1" t="s">
        <v>138</v>
      </c>
      <c r="H98">
        <f>LEN(טבלה1[[#This Row],[טקסט]])</f>
        <v>1681</v>
      </c>
      <c r="I98">
        <f>COUNTIF(טבלה1[עמודה1],טבלה1[[#This Row],[עמודה1]])</f>
        <v>3</v>
      </c>
      <c r="K98">
        <v>0</v>
      </c>
    </row>
    <row r="99" spans="1:11" x14ac:dyDescent="0.45">
      <c r="A99">
        <v>2506165</v>
      </c>
      <c r="B99">
        <v>3</v>
      </c>
      <c r="C99">
        <v>4</v>
      </c>
      <c r="D99">
        <f>AVERAGE(C97:C101)</f>
        <v>4</v>
      </c>
      <c r="E99">
        <f>MEDIAN(C97:C101)</f>
        <v>4</v>
      </c>
      <c r="F99">
        <f>AVERAGEA(טבלה1[[#This Row],[ממוצע נע]:[חציון נע]])</f>
        <v>4</v>
      </c>
      <c r="G99" s="1" t="s">
        <v>194</v>
      </c>
      <c r="H99">
        <f>LEN(טבלה1[[#This Row],[טקסט]])</f>
        <v>1681</v>
      </c>
      <c r="I99">
        <f>COUNTIF(טבלה1[עמודה1],טבלה1[[#This Row],[עמודה1]])</f>
        <v>3</v>
      </c>
      <c r="K99">
        <v>1</v>
      </c>
    </row>
    <row r="100" spans="1:11" x14ac:dyDescent="0.45">
      <c r="A100">
        <v>2819386</v>
      </c>
      <c r="B100">
        <v>3</v>
      </c>
      <c r="C100">
        <v>3</v>
      </c>
      <c r="D100">
        <f>AVERAGE(C98:C102)</f>
        <v>3.6</v>
      </c>
      <c r="E100">
        <f>MEDIAN(C98:C102)</f>
        <v>3</v>
      </c>
      <c r="F100">
        <f>AVERAGEA(טבלה1[[#This Row],[ממוצע נע]:[חציון נע]])</f>
        <v>3.3</v>
      </c>
      <c r="G100" s="1" t="s">
        <v>194</v>
      </c>
      <c r="H100">
        <f>LEN(טבלה1[[#This Row],[טקסט]])</f>
        <v>1681</v>
      </c>
      <c r="I100">
        <f>COUNTIF(טבלה1[עמודה1],טבלה1[[#This Row],[עמודה1]])</f>
        <v>3</v>
      </c>
      <c r="K100">
        <v>0</v>
      </c>
    </row>
    <row r="101" spans="1:11" x14ac:dyDescent="0.45">
      <c r="A101">
        <v>1893377</v>
      </c>
      <c r="B101">
        <v>5</v>
      </c>
      <c r="C101">
        <v>6</v>
      </c>
      <c r="D101">
        <f>AVERAGE(C99:C103)</f>
        <v>4.8</v>
      </c>
      <c r="E101">
        <f>MEDIAN(C99:C103)</f>
        <v>4</v>
      </c>
      <c r="F101">
        <f>AVERAGEA(טבלה1[[#This Row],[ממוצע נע]:[חציון נע]])</f>
        <v>4.4000000000000004</v>
      </c>
      <c r="G101" s="1" t="s">
        <v>127</v>
      </c>
      <c r="H101">
        <f>LEN(טבלה1[[#This Row],[טקסט]])</f>
        <v>1673</v>
      </c>
      <c r="I101">
        <f>COUNTIF(טבלה1[עמודה1],טבלה1[[#This Row],[עמודה1]])</f>
        <v>1</v>
      </c>
      <c r="K101">
        <v>0</v>
      </c>
    </row>
    <row r="102" spans="1:11" x14ac:dyDescent="0.45">
      <c r="A102">
        <v>3218289</v>
      </c>
      <c r="B102">
        <v>4</v>
      </c>
      <c r="C102">
        <v>2</v>
      </c>
      <c r="D102">
        <f>AVERAGE(C100:C104)</f>
        <v>4.2</v>
      </c>
      <c r="E102">
        <f>MEDIAN(C100:C104)</f>
        <v>3</v>
      </c>
      <c r="F102">
        <f>AVERAGEA(טבלה1[[#This Row],[ממוצע נע]:[חציון נע]])</f>
        <v>3.6</v>
      </c>
      <c r="G102" s="1" t="s">
        <v>257</v>
      </c>
      <c r="H102">
        <f>LEN(טבלה1[[#This Row],[טקסט]])</f>
        <v>1656</v>
      </c>
      <c r="I102">
        <f>COUNTIF(טבלה1[עמודה1],טבלה1[[#This Row],[עמודה1]])</f>
        <v>1</v>
      </c>
      <c r="K102">
        <v>0</v>
      </c>
    </row>
    <row r="103" spans="1:11" x14ac:dyDescent="0.45">
      <c r="A103">
        <v>274763</v>
      </c>
      <c r="B103">
        <v>2</v>
      </c>
      <c r="C103">
        <v>9</v>
      </c>
      <c r="D103">
        <f>AVERAGE(C101:C105)</f>
        <v>4</v>
      </c>
      <c r="E103">
        <f>MEDIAN(C101:C105)</f>
        <v>2</v>
      </c>
      <c r="F103">
        <f>AVERAGEA(טבלה1[[#This Row],[ממוצע נע]:[חציון נע]])</f>
        <v>3</v>
      </c>
      <c r="G103" s="1" t="s">
        <v>19</v>
      </c>
      <c r="H103">
        <f>LEN(טבלה1[[#This Row],[טקסט]])</f>
        <v>1607</v>
      </c>
      <c r="I103">
        <f>COUNTIF(טבלה1[עמודה1],טבלה1[[#This Row],[עמודה1]])</f>
        <v>1</v>
      </c>
      <c r="K103">
        <v>0</v>
      </c>
    </row>
    <row r="104" spans="1:11" x14ac:dyDescent="0.45">
      <c r="A104">
        <v>670487</v>
      </c>
      <c r="B104">
        <v>2</v>
      </c>
      <c r="C104">
        <v>1</v>
      </c>
      <c r="D104">
        <f>AVERAGE(C102:C106)</f>
        <v>4.8</v>
      </c>
      <c r="E104">
        <f>MEDIAN(C102:C106)</f>
        <v>2</v>
      </c>
      <c r="F104">
        <f>AVERAGEA(טבלה1[[#This Row],[ממוצע נע]:[חציון נע]])</f>
        <v>3.4</v>
      </c>
      <c r="G104" s="1" t="s">
        <v>57</v>
      </c>
      <c r="H104">
        <f>LEN(טבלה1[[#This Row],[טקסט]])</f>
        <v>1605</v>
      </c>
      <c r="I104">
        <f>COUNTIF(טבלה1[עמודה1],טבלה1[[#This Row],[עמודה1]])</f>
        <v>2</v>
      </c>
      <c r="K104">
        <v>1</v>
      </c>
    </row>
    <row r="105" spans="1:11" x14ac:dyDescent="0.45">
      <c r="A105">
        <v>1065695</v>
      </c>
      <c r="B105">
        <v>2</v>
      </c>
      <c r="C105">
        <v>2</v>
      </c>
      <c r="D105">
        <f>AVERAGE(C103:C107)</f>
        <v>6.2</v>
      </c>
      <c r="E105">
        <f>MEDIAN(C103:C107)</f>
        <v>9</v>
      </c>
      <c r="F105">
        <f>AVERAGEA(טבלה1[[#This Row],[ממוצע נע]:[חציון נע]])</f>
        <v>7.6</v>
      </c>
      <c r="G105" s="1" t="s">
        <v>57</v>
      </c>
      <c r="H105">
        <f>LEN(טבלה1[[#This Row],[טקסט]])</f>
        <v>1605</v>
      </c>
      <c r="I105">
        <f>COUNTIF(טבלה1[עמודה1],טבלה1[[#This Row],[עמודה1]])</f>
        <v>2</v>
      </c>
      <c r="K105">
        <v>0</v>
      </c>
    </row>
    <row r="106" spans="1:11" x14ac:dyDescent="0.45">
      <c r="A106">
        <v>1510850</v>
      </c>
      <c r="B106">
        <v>8</v>
      </c>
      <c r="C106">
        <v>10</v>
      </c>
      <c r="D106">
        <f>AVERAGE(C104:C108)</f>
        <v>6.4</v>
      </c>
      <c r="E106">
        <f>MEDIAN(C104:C108)</f>
        <v>9</v>
      </c>
      <c r="F106">
        <f>AVERAGEA(טבלה1[[#This Row],[ממוצע נע]:[חציון נע]])</f>
        <v>7.7</v>
      </c>
      <c r="G106" s="1" t="s">
        <v>88</v>
      </c>
      <c r="H106">
        <f>LEN(טבלה1[[#This Row],[טקסט]])</f>
        <v>1601</v>
      </c>
      <c r="I106">
        <f>COUNTIF(טבלה1[עמודה1],טבלה1[[#This Row],[עמודה1]])</f>
        <v>3</v>
      </c>
      <c r="K106">
        <v>0</v>
      </c>
    </row>
    <row r="107" spans="1:11" x14ac:dyDescent="0.45">
      <c r="A107">
        <v>1774110</v>
      </c>
      <c r="B107">
        <v>8</v>
      </c>
      <c r="C107">
        <v>9</v>
      </c>
      <c r="D107">
        <f>AVERAGE(C105:C109)</f>
        <v>8.1999999999999993</v>
      </c>
      <c r="E107">
        <f>MEDIAN(C105:C109)</f>
        <v>10</v>
      </c>
      <c r="F107">
        <f>AVERAGEA(טבלה1[[#This Row],[ממוצע נע]:[חציון נע]])</f>
        <v>9.1</v>
      </c>
      <c r="G107" s="1" t="s">
        <v>114</v>
      </c>
      <c r="H107">
        <f>LEN(טבלה1[[#This Row],[טקסט]])</f>
        <v>1601</v>
      </c>
      <c r="I107">
        <f>COUNTIF(טבלה1[עמודה1],טבלה1[[#This Row],[עמודה1]])</f>
        <v>3</v>
      </c>
      <c r="K107">
        <v>1</v>
      </c>
    </row>
    <row r="108" spans="1:11" x14ac:dyDescent="0.45">
      <c r="A108">
        <v>2036749</v>
      </c>
      <c r="B108">
        <v>9</v>
      </c>
      <c r="C108">
        <v>10</v>
      </c>
      <c r="D108">
        <f>AVERAGE(C106:C110)</f>
        <v>9.8000000000000007</v>
      </c>
      <c r="E108">
        <f>MEDIAN(C106:C110)</f>
        <v>10</v>
      </c>
      <c r="F108">
        <f>AVERAGEA(טבלה1[[#This Row],[ממוצע נע]:[חציון נע]])</f>
        <v>9.9</v>
      </c>
      <c r="G108" s="1" t="s">
        <v>114</v>
      </c>
      <c r="H108">
        <f>LEN(טבלה1[[#This Row],[טקסט]])</f>
        <v>1601</v>
      </c>
      <c r="I108">
        <f>COUNTIF(טבלה1[עמודה1],טבלה1[[#This Row],[עמודה1]])</f>
        <v>3</v>
      </c>
      <c r="K108">
        <v>0</v>
      </c>
    </row>
    <row r="109" spans="1:11" x14ac:dyDescent="0.45">
      <c r="A109">
        <v>483276</v>
      </c>
      <c r="B109">
        <v>10</v>
      </c>
      <c r="C109">
        <v>10</v>
      </c>
      <c r="D109">
        <f>AVERAGE(C107:C111)</f>
        <v>9.8000000000000007</v>
      </c>
      <c r="E109">
        <f>MEDIAN(C107:C111)</f>
        <v>10</v>
      </c>
      <c r="F109">
        <f>AVERAGEA(טבלה1[[#This Row],[ממוצע נע]:[חציון נע]])</f>
        <v>9.9</v>
      </c>
      <c r="G109" s="1" t="s">
        <v>33</v>
      </c>
      <c r="H109">
        <f>LEN(טבלה1[[#This Row],[טקסט]])</f>
        <v>1545</v>
      </c>
      <c r="I109">
        <f>COUNTIF(טבלה1[עמודה1],טבלה1[[#This Row],[עמודה1]])</f>
        <v>3</v>
      </c>
      <c r="K109">
        <v>0</v>
      </c>
    </row>
    <row r="110" spans="1:11" x14ac:dyDescent="0.45">
      <c r="A110">
        <v>878908</v>
      </c>
      <c r="B110">
        <v>10</v>
      </c>
      <c r="C110">
        <v>10</v>
      </c>
      <c r="D110">
        <f>AVERAGE(C108:C112)</f>
        <v>9.1999999999999993</v>
      </c>
      <c r="E110">
        <f>MEDIAN(C108:C112)</f>
        <v>10</v>
      </c>
      <c r="F110">
        <f>AVERAGEA(טבלה1[[#This Row],[ממוצע נע]:[חציון נע]])</f>
        <v>9.6</v>
      </c>
      <c r="G110" s="1" t="s">
        <v>68</v>
      </c>
      <c r="H110">
        <f>LEN(טבלה1[[#This Row],[טקסט]])</f>
        <v>1545</v>
      </c>
      <c r="I110">
        <f>COUNTIF(טבלה1[עמודה1],טבלה1[[#This Row],[עמודה1]])</f>
        <v>3</v>
      </c>
      <c r="K110">
        <v>1</v>
      </c>
    </row>
    <row r="111" spans="1:11" x14ac:dyDescent="0.45">
      <c r="A111">
        <v>1274116</v>
      </c>
      <c r="B111">
        <v>10</v>
      </c>
      <c r="C111">
        <v>10</v>
      </c>
      <c r="D111">
        <f>AVERAGE(C109:C113)</f>
        <v>8.4</v>
      </c>
      <c r="E111">
        <f>MEDIAN(C109:C113)</f>
        <v>10</v>
      </c>
      <c r="F111">
        <f>AVERAGEA(טבלה1[[#This Row],[ממוצע נע]:[חציון נע]])</f>
        <v>9.1999999999999993</v>
      </c>
      <c r="G111" s="1" t="s">
        <v>68</v>
      </c>
      <c r="H111">
        <f>LEN(טבלה1[[#This Row],[טקסט]])</f>
        <v>1545</v>
      </c>
      <c r="I111">
        <f>COUNTIF(טבלה1[עמודה1],טבלה1[[#This Row],[עמודה1]])</f>
        <v>3</v>
      </c>
      <c r="K111">
        <v>0</v>
      </c>
    </row>
    <row r="112" spans="1:11" x14ac:dyDescent="0.45">
      <c r="A112">
        <v>1361401</v>
      </c>
      <c r="B112">
        <v>5</v>
      </c>
      <c r="C112">
        <v>6</v>
      </c>
      <c r="D112">
        <f>AVERAGE(C110:C114)</f>
        <v>8.1999999999999993</v>
      </c>
      <c r="E112">
        <f>MEDIAN(C110:C114)</f>
        <v>9</v>
      </c>
      <c r="F112">
        <f>AVERAGEA(טבלה1[[#This Row],[ממוצע נע]:[חציון נע]])</f>
        <v>8.6</v>
      </c>
      <c r="G112" s="1" t="s">
        <v>78</v>
      </c>
      <c r="H112">
        <f>LEN(טבלה1[[#This Row],[טקסט]])</f>
        <v>1519</v>
      </c>
      <c r="I112">
        <f>COUNTIF(טבלה1[עמודה1],טבלה1[[#This Row],[עמודה1]])</f>
        <v>2</v>
      </c>
      <c r="K112">
        <v>0</v>
      </c>
    </row>
    <row r="113" spans="1:11" x14ac:dyDescent="0.45">
      <c r="A113">
        <v>1893347</v>
      </c>
      <c r="B113">
        <v>5</v>
      </c>
      <c r="C113">
        <v>6</v>
      </c>
      <c r="D113">
        <f>AVERAGE(C111:C115)</f>
        <v>8</v>
      </c>
      <c r="E113">
        <f>MEDIAN(C111:C115)</f>
        <v>9</v>
      </c>
      <c r="F113">
        <f>AVERAGEA(טבלה1[[#This Row],[ממוצע נע]:[חציון נע]])</f>
        <v>8.5</v>
      </c>
      <c r="G113" s="1" t="s">
        <v>126</v>
      </c>
      <c r="H113">
        <f>LEN(טבלה1[[#This Row],[טקסט]])</f>
        <v>1519</v>
      </c>
      <c r="I113">
        <f>COUNTIF(טבלה1[עמודה1],טבלה1[[#This Row],[עמודה1]])</f>
        <v>2</v>
      </c>
      <c r="K113">
        <v>0</v>
      </c>
    </row>
    <row r="114" spans="1:11" x14ac:dyDescent="0.45">
      <c r="A114">
        <v>3315666</v>
      </c>
      <c r="B114">
        <v>8</v>
      </c>
      <c r="C114">
        <v>9</v>
      </c>
      <c r="D114">
        <f>AVERAGE(C112:C116)</f>
        <v>7.6</v>
      </c>
      <c r="E114">
        <f>MEDIAN(C112:C116)</f>
        <v>8</v>
      </c>
      <c r="F114">
        <f>AVERAGEA(טבלה1[[#This Row],[ממוצע נע]:[חציון נע]])</f>
        <v>7.8</v>
      </c>
      <c r="G114" s="1" t="s">
        <v>263</v>
      </c>
      <c r="H114">
        <f>LEN(טבלה1[[#This Row],[טקסט]])</f>
        <v>1513</v>
      </c>
      <c r="I114">
        <f>COUNTIF(טבלה1[עמודה1],טבלה1[[#This Row],[עמודה1]])</f>
        <v>2</v>
      </c>
      <c r="K114">
        <v>1</v>
      </c>
    </row>
    <row r="115" spans="1:11" x14ac:dyDescent="0.45">
      <c r="A115">
        <v>3335361</v>
      </c>
      <c r="B115">
        <v>8</v>
      </c>
      <c r="C115">
        <v>9</v>
      </c>
      <c r="D115">
        <f>D114</f>
        <v>7.6</v>
      </c>
      <c r="E115">
        <f>E114</f>
        <v>8</v>
      </c>
      <c r="F115">
        <f>AVERAGEA(טבלה1[[#This Row],[ממוצע נע]:[חציון נע]])</f>
        <v>7.8</v>
      </c>
      <c r="G115" s="1" t="s">
        <v>263</v>
      </c>
      <c r="H115">
        <f>LEN(טבלה1[[#This Row],[טקסט]])</f>
        <v>1513</v>
      </c>
      <c r="I115">
        <f>COUNTIF(טבלה1[עמודה1],טבלה1[[#This Row],[עמודה1]])</f>
        <v>2</v>
      </c>
      <c r="K115">
        <v>0</v>
      </c>
    </row>
    <row r="116" spans="1:11" x14ac:dyDescent="0.45">
      <c r="A116">
        <v>820519</v>
      </c>
      <c r="B116">
        <v>2</v>
      </c>
      <c r="C116">
        <v>8</v>
      </c>
      <c r="D116">
        <f>AVERAGE(C114:C118)</f>
        <v>8.4</v>
      </c>
      <c r="E116">
        <f>MEDIAN(C114:C118)</f>
        <v>8</v>
      </c>
      <c r="F116">
        <f>AVERAGEA(טבלה1[[#This Row],[ממוצע נע]:[חציון נע]])</f>
        <v>8.1999999999999993</v>
      </c>
      <c r="G116" s="1" t="s">
        <v>64</v>
      </c>
      <c r="H116">
        <f>LEN(טבלה1[[#This Row],[טקסט]])</f>
        <v>1497</v>
      </c>
      <c r="I116">
        <f>COUNTIF(טבלה1[עמודה1],טבלה1[[#This Row],[עמודה1]])</f>
        <v>2</v>
      </c>
      <c r="K116">
        <v>1</v>
      </c>
    </row>
    <row r="117" spans="1:11" x14ac:dyDescent="0.45">
      <c r="A117">
        <v>1215727</v>
      </c>
      <c r="B117">
        <v>2</v>
      </c>
      <c r="C117">
        <v>8</v>
      </c>
      <c r="D117">
        <f>AVERAGE(C115:C119)</f>
        <v>8.1999999999999993</v>
      </c>
      <c r="E117">
        <f>MEDIAN(C115:C119)</f>
        <v>8</v>
      </c>
      <c r="F117">
        <f>AVERAGEA(טבלה1[[#This Row],[ממוצע נע]:[חציון נע]])</f>
        <v>8.1</v>
      </c>
      <c r="G117" s="1" t="s">
        <v>64</v>
      </c>
      <c r="H117">
        <f>LEN(טבלה1[[#This Row],[טקסט]])</f>
        <v>1497</v>
      </c>
      <c r="I117">
        <f>COUNTIF(טבלה1[עמודה1],טבלה1[[#This Row],[עמודה1]])</f>
        <v>2</v>
      </c>
      <c r="K117">
        <v>0</v>
      </c>
    </row>
    <row r="118" spans="1:11" x14ac:dyDescent="0.45">
      <c r="A118">
        <v>1396689</v>
      </c>
      <c r="B118">
        <v>6</v>
      </c>
      <c r="C118">
        <v>8</v>
      </c>
      <c r="D118">
        <f>AVERAGE(C116:C120)</f>
        <v>8</v>
      </c>
      <c r="E118">
        <f>MEDIAN(C116:C120)</f>
        <v>8</v>
      </c>
      <c r="F118">
        <f>AVERAGEA(טבלה1[[#This Row],[ממוצע נע]:[חציון נע]])</f>
        <v>8</v>
      </c>
      <c r="G118" s="1" t="s">
        <v>80</v>
      </c>
      <c r="H118">
        <f>LEN(טבלה1[[#This Row],[טקסט]])</f>
        <v>1486</v>
      </c>
      <c r="I118">
        <f>COUNTIF(טבלה1[עמודה1],טבלה1[[#This Row],[עמודה1]])</f>
        <v>3</v>
      </c>
      <c r="K118">
        <v>0</v>
      </c>
    </row>
    <row r="119" spans="1:11" x14ac:dyDescent="0.45">
      <c r="A119">
        <v>1665416</v>
      </c>
      <c r="B119">
        <v>6</v>
      </c>
      <c r="C119">
        <v>8</v>
      </c>
      <c r="D119">
        <f>AVERAGE(C117:C121)</f>
        <v>7.6</v>
      </c>
      <c r="E119">
        <f>MEDIAN(C117:C121)</f>
        <v>8</v>
      </c>
      <c r="F119">
        <f>AVERAGEA(טבלה1[[#This Row],[ממוצע נע]:[חציון נע]])</f>
        <v>7.8</v>
      </c>
      <c r="G119" s="1" t="s">
        <v>104</v>
      </c>
      <c r="H119">
        <f>LEN(טבלה1[[#This Row],[טקסט]])</f>
        <v>1486</v>
      </c>
      <c r="I119">
        <f>COUNTIF(טבלה1[עמודה1],טבלה1[[#This Row],[עמודה1]])</f>
        <v>3</v>
      </c>
      <c r="K119">
        <v>1</v>
      </c>
    </row>
    <row r="120" spans="1:11" x14ac:dyDescent="0.45">
      <c r="A120">
        <v>1928615</v>
      </c>
      <c r="B120">
        <v>6</v>
      </c>
      <c r="C120">
        <v>8</v>
      </c>
      <c r="D120">
        <f>AVERAGE(C118:C122)</f>
        <v>7.4</v>
      </c>
      <c r="E120">
        <f>MEDIAN(C118:C122)</f>
        <v>8</v>
      </c>
      <c r="F120">
        <f>AVERAGEA(טבלה1[[#This Row],[ממוצע נע]:[חציון נע]])</f>
        <v>7.7</v>
      </c>
      <c r="G120" s="1" t="s">
        <v>104</v>
      </c>
      <c r="H120">
        <f>LEN(טבלה1[[#This Row],[טקסט]])</f>
        <v>1486</v>
      </c>
      <c r="I120">
        <f>COUNTIF(טבלה1[עמודה1],טבלה1[[#This Row],[עמודה1]])</f>
        <v>3</v>
      </c>
      <c r="K120">
        <v>0</v>
      </c>
    </row>
    <row r="121" spans="1:11" x14ac:dyDescent="0.45">
      <c r="A121">
        <v>3218250</v>
      </c>
      <c r="B121">
        <v>8</v>
      </c>
      <c r="C121">
        <v>6</v>
      </c>
      <c r="D121">
        <f>AVERAGE(C119:C123)</f>
        <v>7.2</v>
      </c>
      <c r="E121">
        <f>MEDIAN(C119:C123)</f>
        <v>7</v>
      </c>
      <c r="F121">
        <f>AVERAGEA(טבלה1[[#This Row],[ממוצע נע]:[חציון נע]])</f>
        <v>7.1</v>
      </c>
      <c r="G121" s="1" t="s">
        <v>255</v>
      </c>
      <c r="H121">
        <f>LEN(טבלה1[[#This Row],[טקסט]])</f>
        <v>1403</v>
      </c>
      <c r="I121">
        <f>COUNTIF(טבלה1[עמודה1],טבלה1[[#This Row],[עמודה1]])</f>
        <v>1</v>
      </c>
      <c r="K121">
        <v>0</v>
      </c>
    </row>
    <row r="122" spans="1:11" x14ac:dyDescent="0.45">
      <c r="A122">
        <v>1437204</v>
      </c>
      <c r="B122">
        <v>8</v>
      </c>
      <c r="C122">
        <v>7</v>
      </c>
      <c r="D122">
        <f>AVERAGE(C120:C124)</f>
        <v>7</v>
      </c>
      <c r="E122">
        <f>MEDIAN(C120:C124)</f>
        <v>7</v>
      </c>
      <c r="F122">
        <f>AVERAGEA(טבלה1[[#This Row],[ממוצע נע]:[חציון נע]])</f>
        <v>7</v>
      </c>
      <c r="G122" s="1" t="s">
        <v>84</v>
      </c>
      <c r="H122">
        <f>LEN(טבלה1[[#This Row],[טקסט]])</f>
        <v>1401</v>
      </c>
      <c r="I122">
        <f>COUNTIF(טבלה1[עמודה1],טבלה1[[#This Row],[עמודה1]])</f>
        <v>3</v>
      </c>
      <c r="K122">
        <v>0</v>
      </c>
    </row>
    <row r="123" spans="1:11" x14ac:dyDescent="0.45">
      <c r="A123">
        <v>1700477</v>
      </c>
      <c r="B123">
        <v>8</v>
      </c>
      <c r="C123">
        <v>7</v>
      </c>
      <c r="D123">
        <f>AVERAGE(C121:C125)</f>
        <v>6.6</v>
      </c>
      <c r="E123">
        <f>MEDIAN(C121:C125)</f>
        <v>7</v>
      </c>
      <c r="F123">
        <f>AVERAGEA(טבלה1[[#This Row],[ממוצע נע]:[חציון נע]])</f>
        <v>6.8</v>
      </c>
      <c r="G123" s="1" t="s">
        <v>110</v>
      </c>
      <c r="H123">
        <f>LEN(טבלה1[[#This Row],[טקסט]])</f>
        <v>1401</v>
      </c>
      <c r="I123">
        <f>COUNTIF(טבלה1[עמודה1],טבלה1[[#This Row],[עמודה1]])</f>
        <v>3</v>
      </c>
      <c r="K123">
        <v>1</v>
      </c>
    </row>
    <row r="124" spans="1:11" x14ac:dyDescent="0.45">
      <c r="A124">
        <v>1963676</v>
      </c>
      <c r="B124">
        <v>8</v>
      </c>
      <c r="C124">
        <v>7</v>
      </c>
      <c r="D124">
        <f>AVERAGE(C122:C126)</f>
        <v>7</v>
      </c>
      <c r="E124">
        <f>MEDIAN(C122:C126)</f>
        <v>7</v>
      </c>
      <c r="F124">
        <f>AVERAGEA(טבלה1[[#This Row],[ממוצע נע]:[חציון נע]])</f>
        <v>7</v>
      </c>
      <c r="G124" s="1" t="s">
        <v>110</v>
      </c>
      <c r="H124">
        <f>LEN(טבלה1[[#This Row],[טקסט]])</f>
        <v>1401</v>
      </c>
      <c r="I124">
        <f>COUNTIF(טבלה1[עמודה1],טבלה1[[#This Row],[עמודה1]])</f>
        <v>3</v>
      </c>
      <c r="K124">
        <v>0</v>
      </c>
    </row>
    <row r="125" spans="1:11" x14ac:dyDescent="0.45">
      <c r="A125">
        <v>1623441</v>
      </c>
      <c r="B125">
        <v>3</v>
      </c>
      <c r="C125">
        <v>6</v>
      </c>
      <c r="D125">
        <f>AVERAGE(C123:C127)</f>
        <v>7.2</v>
      </c>
      <c r="E125">
        <f>MEDIAN(C123:C127)</f>
        <v>7</v>
      </c>
      <c r="F125">
        <f>AVERAGEA(טבלה1[[#This Row],[ממוצע נע]:[חציון נע]])</f>
        <v>7.1</v>
      </c>
      <c r="G125" s="1" t="s">
        <v>102</v>
      </c>
      <c r="H125">
        <f>LEN(טבלה1[[#This Row],[טקסט]])</f>
        <v>1348</v>
      </c>
      <c r="I125">
        <f>COUNTIF(טבלה1[עמודה1],טבלה1[[#This Row],[עמודה1]])</f>
        <v>3</v>
      </c>
      <c r="K125">
        <v>0</v>
      </c>
    </row>
    <row r="126" spans="1:11" x14ac:dyDescent="0.45">
      <c r="A126">
        <v>1886640</v>
      </c>
      <c r="B126">
        <v>3</v>
      </c>
      <c r="C126">
        <v>8</v>
      </c>
      <c r="D126">
        <f>AVERAGE(C124:C128)</f>
        <v>7</v>
      </c>
      <c r="E126">
        <f>MEDIAN(C124:C128)</f>
        <v>7</v>
      </c>
      <c r="F126">
        <f>AVERAGEA(טבלה1[[#This Row],[ממוצע נע]:[חציון נע]])</f>
        <v>7</v>
      </c>
      <c r="G126" s="1" t="s">
        <v>124</v>
      </c>
      <c r="H126">
        <f>LEN(טבלה1[[#This Row],[טקסט]])</f>
        <v>1348</v>
      </c>
      <c r="I126">
        <f>COUNTIF(טבלה1[עמודה1],טבלה1[[#This Row],[עמודה1]])</f>
        <v>3</v>
      </c>
      <c r="K126">
        <v>1</v>
      </c>
    </row>
    <row r="127" spans="1:11" x14ac:dyDescent="0.45">
      <c r="A127">
        <v>2149279</v>
      </c>
      <c r="B127">
        <v>3</v>
      </c>
      <c r="C127">
        <v>8</v>
      </c>
      <c r="D127">
        <f>AVERAGE(C125:C129)</f>
        <v>6.8</v>
      </c>
      <c r="E127">
        <f>MEDIAN(C125:C129)</f>
        <v>6</v>
      </c>
      <c r="F127">
        <f>AVERAGEA(טבלה1[[#This Row],[ממוצע נע]:[חציון נע]])</f>
        <v>6.4</v>
      </c>
      <c r="G127" s="1" t="s">
        <v>124</v>
      </c>
      <c r="H127">
        <f>LEN(טבלה1[[#This Row],[טקסט]])</f>
        <v>1348</v>
      </c>
      <c r="I127">
        <f>COUNTIF(טבלה1[עמודה1],טבלה1[[#This Row],[עמודה1]])</f>
        <v>3</v>
      </c>
      <c r="K127">
        <v>0</v>
      </c>
    </row>
    <row r="128" spans="1:11" x14ac:dyDescent="0.45">
      <c r="A128">
        <v>1396687</v>
      </c>
      <c r="B128">
        <v>5</v>
      </c>
      <c r="C128">
        <v>6</v>
      </c>
      <c r="D128">
        <f>AVERAGE(C126:C130)</f>
        <v>6.8</v>
      </c>
      <c r="E128">
        <f>MEDIAN(C126:C130)</f>
        <v>6</v>
      </c>
      <c r="F128">
        <f>AVERAGEA(טבלה1[[#This Row],[ממוצע נע]:[חציון נע]])</f>
        <v>6.4</v>
      </c>
      <c r="G128" s="1" t="s">
        <v>79</v>
      </c>
      <c r="H128">
        <f>LEN(טבלה1[[#This Row],[טקסט]])</f>
        <v>1284</v>
      </c>
      <c r="I128">
        <f>COUNTIF(טבלה1[עמודה1],טבלה1[[#This Row],[עמודה1]])</f>
        <v>3</v>
      </c>
      <c r="K128">
        <v>1</v>
      </c>
    </row>
    <row r="129" spans="1:11" x14ac:dyDescent="0.45">
      <c r="A129">
        <v>1665414</v>
      </c>
      <c r="B129">
        <v>6</v>
      </c>
      <c r="C129">
        <v>6</v>
      </c>
      <c r="D129">
        <f>AVERAGE(C127:C131)</f>
        <v>7.2</v>
      </c>
      <c r="E129">
        <f>MEDIAN(C127:C131)</f>
        <v>6</v>
      </c>
      <c r="F129">
        <f>AVERAGEA(טבלה1[[#This Row],[ממוצע נע]:[חציון נע]])</f>
        <v>6.6</v>
      </c>
      <c r="G129" s="1" t="s">
        <v>79</v>
      </c>
      <c r="H129">
        <f>LEN(טבלה1[[#This Row],[טקסט]])</f>
        <v>1284</v>
      </c>
      <c r="I129">
        <f>COUNTIF(טבלה1[עמודה1],טבלה1[[#This Row],[עמודה1]])</f>
        <v>3</v>
      </c>
      <c r="K129">
        <v>1</v>
      </c>
    </row>
    <row r="130" spans="1:11" x14ac:dyDescent="0.45">
      <c r="A130">
        <v>1928613</v>
      </c>
      <c r="B130">
        <v>5</v>
      </c>
      <c r="C130">
        <v>6</v>
      </c>
      <c r="D130">
        <f>AVERAGE(C128:C132)</f>
        <v>7.6</v>
      </c>
      <c r="E130">
        <f>MEDIAN(C128:C132)</f>
        <v>6</v>
      </c>
      <c r="F130">
        <f>AVERAGEA(טבלה1[[#This Row],[ממוצע נע]:[חציון נע]])</f>
        <v>6.8</v>
      </c>
      <c r="G130" s="1" t="s">
        <v>79</v>
      </c>
      <c r="H130">
        <f>LEN(טבלה1[[#This Row],[טקסט]])</f>
        <v>1284</v>
      </c>
      <c r="I130">
        <f>COUNTIF(טבלה1[עמודה1],טבלה1[[#This Row],[עמודה1]])</f>
        <v>3</v>
      </c>
      <c r="K130">
        <v>0</v>
      </c>
    </row>
    <row r="131" spans="1:11" x14ac:dyDescent="0.45">
      <c r="A131">
        <v>2274248</v>
      </c>
      <c r="B131">
        <v>10</v>
      </c>
      <c r="C131">
        <v>10</v>
      </c>
      <c r="D131">
        <f>AVERAGE(C129:C133)</f>
        <v>8.4</v>
      </c>
      <c r="E131">
        <f>MEDIAN(C129:C133)</f>
        <v>10</v>
      </c>
      <c r="F131">
        <f>AVERAGEA(טבלה1[[#This Row],[ממוצע נע]:[חציון נע]])</f>
        <v>9.1999999999999993</v>
      </c>
      <c r="G131" s="1" t="s">
        <v>171</v>
      </c>
      <c r="H131">
        <f>LEN(טבלה1[[#This Row],[טקסט]])</f>
        <v>1274</v>
      </c>
      <c r="I131">
        <f>COUNTIF(טבלה1[עמודה1],טבלה1[[#This Row],[עמודה1]])</f>
        <v>3</v>
      </c>
      <c r="K131">
        <v>0</v>
      </c>
    </row>
    <row r="132" spans="1:11" x14ac:dyDescent="0.45">
      <c r="A132">
        <v>2587543</v>
      </c>
      <c r="B132">
        <v>10</v>
      </c>
      <c r="C132">
        <v>10</v>
      </c>
      <c r="D132">
        <f>AVERAGE(C130:C134)</f>
        <v>9</v>
      </c>
      <c r="E132">
        <f>MEDIAN(C130:C134)</f>
        <v>10</v>
      </c>
      <c r="F132">
        <f>AVERAGEA(טבלה1[[#This Row],[ממוצע נע]:[חציון נע]])</f>
        <v>9.5</v>
      </c>
      <c r="G132" s="1" t="s">
        <v>215</v>
      </c>
      <c r="H132">
        <f>LEN(טבלה1[[#This Row],[טקסט]])</f>
        <v>1274</v>
      </c>
      <c r="I132">
        <f>COUNTIF(טבלה1[עמודה1],טבלה1[[#This Row],[עמודה1]])</f>
        <v>3</v>
      </c>
      <c r="K132">
        <v>1</v>
      </c>
    </row>
    <row r="133" spans="1:11" x14ac:dyDescent="0.45">
      <c r="A133">
        <v>2900764</v>
      </c>
      <c r="B133">
        <v>10</v>
      </c>
      <c r="C133">
        <v>10</v>
      </c>
      <c r="D133">
        <f>AVERAGE(C131:C135)</f>
        <v>9.6</v>
      </c>
      <c r="E133">
        <f>MEDIAN(C131:C135)</f>
        <v>10</v>
      </c>
      <c r="F133">
        <f>AVERAGEA(טבלה1[[#This Row],[ממוצע נע]:[חציון נע]])</f>
        <v>9.8000000000000007</v>
      </c>
      <c r="G133" s="1" t="s">
        <v>215</v>
      </c>
      <c r="H133">
        <f>LEN(טבלה1[[#This Row],[טקסט]])</f>
        <v>1274</v>
      </c>
      <c r="I133">
        <f>COUNTIF(טבלה1[עמודה1],טבלה1[[#This Row],[עמודה1]])</f>
        <v>3</v>
      </c>
      <c r="K133">
        <v>0</v>
      </c>
    </row>
    <row r="134" spans="1:11" x14ac:dyDescent="0.45">
      <c r="A134">
        <v>221705</v>
      </c>
      <c r="B134">
        <v>10</v>
      </c>
      <c r="C134">
        <v>9</v>
      </c>
      <c r="D134">
        <f>AVERAGE(C132:C136)</f>
        <v>9.4</v>
      </c>
      <c r="E134">
        <f>MEDIAN(C132:C136)</f>
        <v>9</v>
      </c>
      <c r="F134">
        <f>AVERAGEA(טבלה1[[#This Row],[ממוצע נע]:[חציון נע]])</f>
        <v>9.1999999999999993</v>
      </c>
      <c r="G134" s="1" t="s">
        <v>4</v>
      </c>
      <c r="H134">
        <f>LEN(טבלה1[[#This Row],[טקסט]])</f>
        <v>1238</v>
      </c>
      <c r="I134">
        <f>COUNTIF(טבלה1[עמודה1],טבלה1[[#This Row],[עמודה1]])</f>
        <v>3</v>
      </c>
      <c r="K134">
        <v>0</v>
      </c>
    </row>
    <row r="135" spans="1:11" x14ac:dyDescent="0.45">
      <c r="A135">
        <v>617471</v>
      </c>
      <c r="B135">
        <v>9</v>
      </c>
      <c r="C135">
        <v>9</v>
      </c>
      <c r="D135">
        <f>AVERAGE(C133:C137)</f>
        <v>8</v>
      </c>
      <c r="E135">
        <f>MEDIAN(C133:C137)</f>
        <v>9</v>
      </c>
      <c r="F135">
        <f>AVERAGEA(טבלה1[[#This Row],[ממוצע נע]:[חציון נע]])</f>
        <v>8.5</v>
      </c>
      <c r="G135" s="1" t="s">
        <v>43</v>
      </c>
      <c r="H135">
        <f>LEN(טבלה1[[#This Row],[טקסט]])</f>
        <v>1238</v>
      </c>
      <c r="I135">
        <f>COUNTIF(טבלה1[עמודה1],טבלה1[[#This Row],[עמודה1]])</f>
        <v>3</v>
      </c>
      <c r="K135">
        <v>1</v>
      </c>
    </row>
    <row r="136" spans="1:11" x14ac:dyDescent="0.45">
      <c r="A136">
        <v>1012679</v>
      </c>
      <c r="B136">
        <v>10</v>
      </c>
      <c r="C136">
        <v>9</v>
      </c>
      <c r="D136">
        <f>AVERAGE(C134:C138)</f>
        <v>6.6</v>
      </c>
      <c r="E136">
        <f>MEDIAN(C134:C138)</f>
        <v>9</v>
      </c>
      <c r="F136">
        <f>AVERAGEA(טבלה1[[#This Row],[ממוצע נע]:[חציון נע]])</f>
        <v>7.8</v>
      </c>
      <c r="G136" s="1" t="s">
        <v>43</v>
      </c>
      <c r="H136">
        <f>LEN(טבלה1[[#This Row],[טקסט]])</f>
        <v>1238</v>
      </c>
      <c r="I136">
        <f>COUNTIF(טבלה1[עמודה1],טבלה1[[#This Row],[עמודה1]])</f>
        <v>3</v>
      </c>
      <c r="K136">
        <v>0</v>
      </c>
    </row>
    <row r="137" spans="1:11" x14ac:dyDescent="0.45">
      <c r="A137">
        <v>2236962</v>
      </c>
      <c r="B137">
        <v>5</v>
      </c>
      <c r="C137">
        <v>3</v>
      </c>
      <c r="D137">
        <f>AVERAGE(C135:C139)</f>
        <v>5.4</v>
      </c>
      <c r="E137">
        <f>MEDIAN(C135:C139)</f>
        <v>3</v>
      </c>
      <c r="F137">
        <f>AVERAGEA(טבלה1[[#This Row],[ממוצע נע]:[חציון נע]])</f>
        <v>4.2</v>
      </c>
      <c r="G137" s="1" t="s">
        <v>163</v>
      </c>
      <c r="H137">
        <f>LEN(טבלה1[[#This Row],[טקסט]])</f>
        <v>1218</v>
      </c>
      <c r="I137">
        <f>COUNTIF(טבלה1[עמודה1],טבלה1[[#This Row],[עמודה1]])</f>
        <v>3</v>
      </c>
      <c r="K137">
        <v>0</v>
      </c>
    </row>
    <row r="138" spans="1:11" x14ac:dyDescent="0.45">
      <c r="A138">
        <v>2550269</v>
      </c>
      <c r="B138">
        <v>5</v>
      </c>
      <c r="C138">
        <v>3</v>
      </c>
      <c r="D138">
        <f>AVERAGE(C136:C140)</f>
        <v>5.2</v>
      </c>
      <c r="E138">
        <f>MEDIAN(C136:C140)</f>
        <v>3</v>
      </c>
      <c r="F138">
        <f>AVERAGEA(טבלה1[[#This Row],[ממוצע נע]:[חציון נע]])</f>
        <v>4.0999999999999996</v>
      </c>
      <c r="G138" s="1" t="s">
        <v>209</v>
      </c>
      <c r="H138">
        <f>LEN(טבלה1[[#This Row],[טקסט]])</f>
        <v>1218</v>
      </c>
      <c r="I138">
        <f>COUNTIF(טבלה1[עמודה1],טבלה1[[#This Row],[עמודה1]])</f>
        <v>3</v>
      </c>
      <c r="K138">
        <v>1</v>
      </c>
    </row>
    <row r="139" spans="1:11" x14ac:dyDescent="0.45">
      <c r="A139">
        <v>2863490</v>
      </c>
      <c r="B139">
        <v>5</v>
      </c>
      <c r="C139">
        <v>3</v>
      </c>
      <c r="D139">
        <f>AVERAGE(C137:C141)</f>
        <v>5</v>
      </c>
      <c r="E139">
        <f>MEDIAN(C137:C141)</f>
        <v>3</v>
      </c>
      <c r="F139">
        <f>AVERAGEA(טבלה1[[#This Row],[ממוצע נע]:[חציון נע]])</f>
        <v>4</v>
      </c>
      <c r="G139" s="1" t="s">
        <v>209</v>
      </c>
      <c r="H139">
        <f>LEN(טבלה1[[#This Row],[טקסט]])</f>
        <v>1218</v>
      </c>
      <c r="I139">
        <f>COUNTIF(טבלה1[עמודה1],טבלה1[[#This Row],[עמודה1]])</f>
        <v>3</v>
      </c>
      <c r="K139">
        <v>0</v>
      </c>
    </row>
    <row r="140" spans="1:11" x14ac:dyDescent="0.45">
      <c r="A140">
        <v>2204986</v>
      </c>
      <c r="B140">
        <v>9</v>
      </c>
      <c r="C140">
        <v>8</v>
      </c>
      <c r="D140">
        <f>AVERAGE(C138:C142)</f>
        <v>6</v>
      </c>
      <c r="E140">
        <f>MEDIAN(C138:C142)</f>
        <v>8</v>
      </c>
      <c r="F140">
        <f>AVERAGEA(טבלה1[[#This Row],[ממוצע נע]:[חציון נע]])</f>
        <v>7</v>
      </c>
      <c r="G140" s="1" t="s">
        <v>141</v>
      </c>
      <c r="H140">
        <f>LEN(טבלה1[[#This Row],[טקסט]])</f>
        <v>1182</v>
      </c>
      <c r="I140">
        <f>COUNTIF(טבלה1[עמודה1],טבלה1[[#This Row],[עמודה1]])</f>
        <v>3</v>
      </c>
      <c r="K140">
        <v>0</v>
      </c>
    </row>
    <row r="141" spans="1:11" x14ac:dyDescent="0.45">
      <c r="A141">
        <v>2518298</v>
      </c>
      <c r="B141">
        <v>9</v>
      </c>
      <c r="C141">
        <v>8</v>
      </c>
      <c r="D141">
        <f>AVERAGE(C139:C143)</f>
        <v>7</v>
      </c>
      <c r="E141">
        <f>MEDIAN(C139:C143)</f>
        <v>8</v>
      </c>
      <c r="F141">
        <f>AVERAGEA(טבלה1[[#This Row],[ממוצע נע]:[חציון נע]])</f>
        <v>7.5</v>
      </c>
      <c r="G141" s="1" t="s">
        <v>196</v>
      </c>
      <c r="H141">
        <f>LEN(טבלה1[[#This Row],[טקסט]])</f>
        <v>1182</v>
      </c>
      <c r="I141">
        <f>COUNTIF(טבלה1[עמודה1],טבלה1[[#This Row],[עמודה1]])</f>
        <v>3</v>
      </c>
      <c r="K141">
        <v>1</v>
      </c>
    </row>
    <row r="142" spans="1:11" x14ac:dyDescent="0.45">
      <c r="A142">
        <v>2831519</v>
      </c>
      <c r="B142">
        <v>9</v>
      </c>
      <c r="C142">
        <v>8</v>
      </c>
      <c r="D142">
        <f>AVERAGE(C140:C144)</f>
        <v>8</v>
      </c>
      <c r="E142">
        <f>MEDIAN(C140:C144)</f>
        <v>8</v>
      </c>
      <c r="F142">
        <f>AVERAGEA(טבלה1[[#This Row],[ממוצע נע]:[חציון נע]])</f>
        <v>8</v>
      </c>
      <c r="G142" s="1" t="s">
        <v>196</v>
      </c>
      <c r="H142">
        <f>LEN(טבלה1[[#This Row],[טקסט]])</f>
        <v>1182</v>
      </c>
      <c r="I142">
        <f>COUNTIF(טבלה1[עמודה1],טבלה1[[#This Row],[עמודה1]])</f>
        <v>3</v>
      </c>
      <c r="K142">
        <v>0</v>
      </c>
    </row>
    <row r="143" spans="1:11" x14ac:dyDescent="0.45">
      <c r="A143">
        <v>244722</v>
      </c>
      <c r="B143">
        <v>1</v>
      </c>
      <c r="C143">
        <v>8</v>
      </c>
      <c r="D143">
        <f>AVERAGE(C141:C145)</f>
        <v>8</v>
      </c>
      <c r="E143">
        <f>MEDIAN(C141:C145)</f>
        <v>8</v>
      </c>
      <c r="F143">
        <f>AVERAGEA(טבלה1[[#This Row],[ממוצע נע]:[חציון נע]])</f>
        <v>8</v>
      </c>
      <c r="G143" s="1" t="s">
        <v>15</v>
      </c>
      <c r="H143">
        <f>LEN(טבלה1[[#This Row],[טקסט]])</f>
        <v>1173</v>
      </c>
      <c r="I143">
        <f>COUNTIF(טבלה1[עמודה1],טבלה1[[#This Row],[עמודה1]])</f>
        <v>3</v>
      </c>
      <c r="K143">
        <v>0</v>
      </c>
    </row>
    <row r="144" spans="1:11" x14ac:dyDescent="0.45">
      <c r="A144">
        <v>640478</v>
      </c>
      <c r="B144">
        <v>1</v>
      </c>
      <c r="C144">
        <v>8</v>
      </c>
      <c r="D144">
        <f>AVERAGE(C142:C146)</f>
        <v>8.4</v>
      </c>
      <c r="E144">
        <f>MEDIAN(C142:C146)</f>
        <v>8</v>
      </c>
      <c r="F144">
        <f>AVERAGEA(טבלה1[[#This Row],[ממוצע נע]:[חציון נע]])</f>
        <v>8.1999999999999993</v>
      </c>
      <c r="G144" s="1" t="s">
        <v>53</v>
      </c>
      <c r="H144">
        <f>LEN(טבלה1[[#This Row],[טקסט]])</f>
        <v>1173</v>
      </c>
      <c r="I144">
        <f>COUNTIF(טבלה1[עמודה1],טבלה1[[#This Row],[עמודה1]])</f>
        <v>3</v>
      </c>
      <c r="K144">
        <v>1</v>
      </c>
    </row>
    <row r="145" spans="1:11" x14ac:dyDescent="0.45">
      <c r="A145">
        <v>1035686</v>
      </c>
      <c r="B145">
        <v>1</v>
      </c>
      <c r="C145">
        <v>8</v>
      </c>
      <c r="D145">
        <f>AVERAGE(C143:C147)</f>
        <v>8.8000000000000007</v>
      </c>
      <c r="E145">
        <f>MEDIAN(C143:C147)</f>
        <v>8</v>
      </c>
      <c r="F145">
        <f>AVERAGEA(טבלה1[[#This Row],[ממוצע נע]:[חציון נע]])</f>
        <v>8.4</v>
      </c>
      <c r="G145" s="1" t="s">
        <v>53</v>
      </c>
      <c r="H145">
        <f>LEN(טבלה1[[#This Row],[טקסט]])</f>
        <v>1173</v>
      </c>
      <c r="I145">
        <f>COUNTIF(טבלה1[עמודה1],טבלה1[[#This Row],[עמודה1]])</f>
        <v>3</v>
      </c>
      <c r="K145">
        <v>0</v>
      </c>
    </row>
    <row r="146" spans="1:11" x14ac:dyDescent="0.45">
      <c r="A146">
        <v>221755</v>
      </c>
      <c r="B146">
        <v>10</v>
      </c>
      <c r="C146">
        <v>10</v>
      </c>
      <c r="D146">
        <f>AVERAGE(C144:C148)</f>
        <v>9.1999999999999993</v>
      </c>
      <c r="E146">
        <f>MEDIAN(C144:C148)</f>
        <v>10</v>
      </c>
      <c r="F146">
        <f>AVERAGEA(טבלה1[[#This Row],[ממוצע נע]:[חציון נע]])</f>
        <v>9.6</v>
      </c>
      <c r="G146" s="1" t="s">
        <v>8</v>
      </c>
      <c r="H146">
        <f>LEN(טבלה1[[#This Row],[טקסט]])</f>
        <v>1155</v>
      </c>
      <c r="I146">
        <f>COUNTIF(טבלה1[עמודה1],טבלה1[[#This Row],[עמודה1]])</f>
        <v>3</v>
      </c>
      <c r="K146">
        <v>0</v>
      </c>
    </row>
    <row r="147" spans="1:11" x14ac:dyDescent="0.45">
      <c r="A147">
        <v>617521</v>
      </c>
      <c r="B147">
        <v>10</v>
      </c>
      <c r="C147">
        <v>10</v>
      </c>
      <c r="D147">
        <f>AVERAGE(C145:C149)</f>
        <v>9.4</v>
      </c>
      <c r="E147">
        <f>MEDIAN(C145:C149)</f>
        <v>10</v>
      </c>
      <c r="F147">
        <f>AVERAGEA(טבלה1[[#This Row],[ממוצע נע]:[חציון נע]])</f>
        <v>9.6999999999999993</v>
      </c>
      <c r="G147" s="1" t="s">
        <v>46</v>
      </c>
      <c r="H147">
        <f>LEN(טבלה1[[#This Row],[טקסט]])</f>
        <v>1155</v>
      </c>
      <c r="I147">
        <f>COUNTIF(טבלה1[עמודה1],טבלה1[[#This Row],[עמודה1]])</f>
        <v>3</v>
      </c>
      <c r="K147">
        <v>1</v>
      </c>
    </row>
    <row r="148" spans="1:11" x14ac:dyDescent="0.45">
      <c r="A148">
        <v>1012729</v>
      </c>
      <c r="B148">
        <v>10</v>
      </c>
      <c r="C148">
        <v>10</v>
      </c>
      <c r="D148">
        <f>AVERAGE(C146:C150)</f>
        <v>9.4</v>
      </c>
      <c r="E148">
        <f>MEDIAN(C146:C150)</f>
        <v>10</v>
      </c>
      <c r="F148">
        <f>AVERAGEA(טבלה1[[#This Row],[ממוצע נע]:[חציון נע]])</f>
        <v>9.6999999999999993</v>
      </c>
      <c r="G148" s="1" t="s">
        <v>46</v>
      </c>
      <c r="H148">
        <f>LEN(טבלה1[[#This Row],[טקסט]])</f>
        <v>1155</v>
      </c>
      <c r="I148">
        <f>COUNTIF(טבלה1[עמודה1],טבלה1[[#This Row],[עמודה1]])</f>
        <v>3</v>
      </c>
      <c r="K148">
        <v>0</v>
      </c>
    </row>
    <row r="149" spans="1:11" x14ac:dyDescent="0.45">
      <c r="A149">
        <v>2426798</v>
      </c>
      <c r="B149">
        <v>8</v>
      </c>
      <c r="C149">
        <v>9</v>
      </c>
      <c r="D149">
        <f>AVERAGE(C147:C151)</f>
        <v>9</v>
      </c>
      <c r="E149">
        <f>MEDIAN(C147:C151)</f>
        <v>9</v>
      </c>
      <c r="F149">
        <f>AVERAGEA(טבלה1[[#This Row],[ממוצע נע]:[חציון נע]])</f>
        <v>9</v>
      </c>
      <c r="G149" s="1" t="s">
        <v>189</v>
      </c>
      <c r="H149">
        <f>LEN(טבלה1[[#This Row],[טקסט]])</f>
        <v>1125</v>
      </c>
      <c r="I149">
        <f>COUNTIF(טבלה1[עמודה1],טבלה1[[#This Row],[עמודה1]])</f>
        <v>3</v>
      </c>
      <c r="K149">
        <v>0</v>
      </c>
    </row>
    <row r="150" spans="1:11" x14ac:dyDescent="0.45">
      <c r="A150">
        <v>2740035</v>
      </c>
      <c r="B150">
        <v>8</v>
      </c>
      <c r="C150">
        <v>8</v>
      </c>
      <c r="D150">
        <f>AVERAGE(C148:C152)</f>
        <v>8.6</v>
      </c>
      <c r="E150">
        <f>MEDIAN(C148:C152)</f>
        <v>8</v>
      </c>
      <c r="F150">
        <f>AVERAGEA(טבלה1[[#This Row],[ממוצע נע]:[חציון נע]])</f>
        <v>8.3000000000000007</v>
      </c>
      <c r="G150" s="1" t="s">
        <v>225</v>
      </c>
      <c r="H150">
        <f>LEN(טבלה1[[#This Row],[טקסט]])</f>
        <v>1125</v>
      </c>
      <c r="I150">
        <f>COUNTIF(טבלה1[עמודה1],טבלה1[[#This Row],[עמודה1]])</f>
        <v>3</v>
      </c>
      <c r="K150">
        <v>1</v>
      </c>
    </row>
    <row r="151" spans="1:11" x14ac:dyDescent="0.45">
      <c r="A151">
        <v>3052371</v>
      </c>
      <c r="B151">
        <v>8</v>
      </c>
      <c r="C151">
        <v>8</v>
      </c>
      <c r="D151">
        <f>AVERAGE(C149:C153)</f>
        <v>8.1999999999999993</v>
      </c>
      <c r="E151">
        <f>MEDIAN(C149:C153)</f>
        <v>8</v>
      </c>
      <c r="F151">
        <f>AVERAGEA(טבלה1[[#This Row],[ממוצע נע]:[חציון נע]])</f>
        <v>8.1</v>
      </c>
      <c r="G151" s="1" t="s">
        <v>225</v>
      </c>
      <c r="H151">
        <f>LEN(טבלה1[[#This Row],[טקסט]])</f>
        <v>1125</v>
      </c>
      <c r="I151">
        <f>COUNTIF(טבלה1[עמודה1],טבלה1[[#This Row],[עמודה1]])</f>
        <v>3</v>
      </c>
      <c r="K151">
        <v>0</v>
      </c>
    </row>
    <row r="152" spans="1:11" x14ac:dyDescent="0.45">
      <c r="A152">
        <v>1476123</v>
      </c>
      <c r="B152">
        <v>10</v>
      </c>
      <c r="C152">
        <v>8</v>
      </c>
      <c r="D152">
        <f>AVERAGE(C150:C154)</f>
        <v>8</v>
      </c>
      <c r="E152">
        <f>MEDIAN(C150:C154)</f>
        <v>8</v>
      </c>
      <c r="F152">
        <f>AVERAGEA(טבלה1[[#This Row],[ממוצע נע]:[חציון נע]])</f>
        <v>8</v>
      </c>
      <c r="G152" s="1" t="s">
        <v>86</v>
      </c>
      <c r="H152">
        <f>LEN(טבלה1[[#This Row],[טקסט]])</f>
        <v>1111</v>
      </c>
      <c r="I152">
        <f>COUNTIF(טבלה1[עמודה1],טבלה1[[#This Row],[עמודה1]])</f>
        <v>3</v>
      </c>
      <c r="K152">
        <v>0</v>
      </c>
    </row>
    <row r="153" spans="1:11" x14ac:dyDescent="0.45">
      <c r="A153">
        <v>1739389</v>
      </c>
      <c r="B153">
        <v>10</v>
      </c>
      <c r="C153">
        <v>8</v>
      </c>
      <c r="D153">
        <f>AVERAGE(C151:C155)</f>
        <v>7.2</v>
      </c>
      <c r="E153">
        <f>MEDIAN(C151:C155)</f>
        <v>8</v>
      </c>
      <c r="F153">
        <f>AVERAGEA(טבלה1[[#This Row],[ממוצע נע]:[חציון נע]])</f>
        <v>7.6</v>
      </c>
      <c r="G153" s="1" t="s">
        <v>112</v>
      </c>
      <c r="H153">
        <f>LEN(טבלה1[[#This Row],[טקסט]])</f>
        <v>1111</v>
      </c>
      <c r="I153">
        <f>COUNTIF(טבלה1[עמודה1],טבלה1[[#This Row],[עמודה1]])</f>
        <v>3</v>
      </c>
      <c r="K153">
        <v>1</v>
      </c>
    </row>
    <row r="154" spans="1:11" x14ac:dyDescent="0.45">
      <c r="A154">
        <v>2002028</v>
      </c>
      <c r="B154">
        <v>10</v>
      </c>
      <c r="C154">
        <v>8</v>
      </c>
      <c r="D154">
        <f>AVERAGE(C152:C156)</f>
        <v>6.2</v>
      </c>
      <c r="E154">
        <f>MEDIAN(C152:C156)</f>
        <v>8</v>
      </c>
      <c r="F154">
        <f>AVERAGEA(טבלה1[[#This Row],[ממוצע נע]:[חציון נע]])</f>
        <v>7.1</v>
      </c>
      <c r="G154" s="1" t="s">
        <v>112</v>
      </c>
      <c r="H154">
        <f>LEN(טבלה1[[#This Row],[טקסט]])</f>
        <v>1111</v>
      </c>
      <c r="I154">
        <f>COUNTIF(טבלה1[עמודה1],טבלה1[[#This Row],[עמודה1]])</f>
        <v>3</v>
      </c>
      <c r="K154">
        <v>0</v>
      </c>
    </row>
    <row r="155" spans="1:11" x14ac:dyDescent="0.45">
      <c r="A155">
        <v>3181454</v>
      </c>
      <c r="B155">
        <v>5</v>
      </c>
      <c r="C155">
        <v>4</v>
      </c>
      <c r="D155">
        <f>AVERAGE(C153:C157)</f>
        <v>5.2</v>
      </c>
      <c r="E155">
        <f>MEDIAN(C153:C157)</f>
        <v>4</v>
      </c>
      <c r="F155">
        <f>AVERAGEA(טבלה1[[#This Row],[ממוצע נע]:[חציון נע]])</f>
        <v>4.5999999999999996</v>
      </c>
      <c r="G155" s="1" t="s">
        <v>244</v>
      </c>
      <c r="H155">
        <f>LEN(טבלה1[[#This Row],[טקסט]])</f>
        <v>1110</v>
      </c>
      <c r="I155">
        <f>COUNTIF(טבלה1[עמודה1],טבלה1[[#This Row],[עמודה1]])</f>
        <v>1</v>
      </c>
      <c r="K155">
        <v>0</v>
      </c>
    </row>
    <row r="156" spans="1:11" x14ac:dyDescent="0.45">
      <c r="A156">
        <v>2416637</v>
      </c>
      <c r="B156">
        <v>3</v>
      </c>
      <c r="C156">
        <v>3</v>
      </c>
      <c r="D156">
        <f>AVERAGE(C154:C158)</f>
        <v>4.2</v>
      </c>
      <c r="E156">
        <f>MEDIAN(C154:C158)</f>
        <v>3</v>
      </c>
      <c r="F156">
        <f>AVERAGEA(טבלה1[[#This Row],[ממוצע נע]:[חציון נע]])</f>
        <v>3.6</v>
      </c>
      <c r="G156" s="1" t="s">
        <v>186</v>
      </c>
      <c r="H156">
        <f>LEN(טבלה1[[#This Row],[טקסט]])</f>
        <v>1072</v>
      </c>
      <c r="I156">
        <f>COUNTIF(טבלה1[עמודה1],טבלה1[[#This Row],[עמודה1]])</f>
        <v>3</v>
      </c>
      <c r="K156">
        <v>0</v>
      </c>
    </row>
    <row r="157" spans="1:11" x14ac:dyDescent="0.45">
      <c r="A157">
        <v>2729879</v>
      </c>
      <c r="B157">
        <v>3</v>
      </c>
      <c r="C157">
        <v>3</v>
      </c>
      <c r="D157">
        <f>AVERAGE(C155:C159)</f>
        <v>4.5999999999999996</v>
      </c>
      <c r="E157">
        <f>MEDIAN(C155:C159)</f>
        <v>3</v>
      </c>
      <c r="F157">
        <f>AVERAGEA(טבלה1[[#This Row],[ממוצע נע]:[חציון נע]])</f>
        <v>3.8</v>
      </c>
      <c r="G157" s="1" t="s">
        <v>221</v>
      </c>
      <c r="H157">
        <f>LEN(טבלה1[[#This Row],[טקסט]])</f>
        <v>1072</v>
      </c>
      <c r="I157">
        <f>COUNTIF(טבלה1[עמודה1],טבלה1[[#This Row],[עמודה1]])</f>
        <v>3</v>
      </c>
      <c r="K157">
        <v>1</v>
      </c>
    </row>
    <row r="158" spans="1:11" x14ac:dyDescent="0.45">
      <c r="A158">
        <v>3042215</v>
      </c>
      <c r="B158">
        <v>3</v>
      </c>
      <c r="C158">
        <v>3</v>
      </c>
      <c r="D158">
        <f>AVERAGE(C156:C160)</f>
        <v>5.8</v>
      </c>
      <c r="E158">
        <f>MEDIAN(C156:C160)</f>
        <v>3</v>
      </c>
      <c r="F158">
        <f>AVERAGEA(טבלה1[[#This Row],[ממוצע נע]:[חציון נע]])</f>
        <v>4.4000000000000004</v>
      </c>
      <c r="G158" s="1" t="s">
        <v>221</v>
      </c>
      <c r="H158">
        <f>LEN(טבלה1[[#This Row],[טקסט]])</f>
        <v>1072</v>
      </c>
      <c r="I158">
        <f>COUNTIF(טבלה1[עמודה1],טבלה1[[#This Row],[עמודה1]])</f>
        <v>3</v>
      </c>
      <c r="K158">
        <v>0</v>
      </c>
    </row>
    <row r="159" spans="1:11" x14ac:dyDescent="0.45">
      <c r="A159">
        <v>2274240</v>
      </c>
      <c r="B159">
        <v>9</v>
      </c>
      <c r="C159">
        <v>10</v>
      </c>
      <c r="D159">
        <f>AVERAGE(C157:C161)</f>
        <v>7.2</v>
      </c>
      <c r="E159">
        <f>MEDIAN(C157:C161)</f>
        <v>10</v>
      </c>
      <c r="F159">
        <f>AVERAGEA(טבלה1[[#This Row],[ממוצע נע]:[חציון נע]])</f>
        <v>8.6</v>
      </c>
      <c r="G159" s="1" t="s">
        <v>170</v>
      </c>
      <c r="H159">
        <f>LEN(טבלה1[[#This Row],[טקסט]])</f>
        <v>1070</v>
      </c>
      <c r="I159">
        <f>COUNTIF(טבלה1[עמודה1],טבלה1[[#This Row],[עמודה1]])</f>
        <v>3</v>
      </c>
      <c r="K159">
        <v>0</v>
      </c>
    </row>
    <row r="160" spans="1:11" x14ac:dyDescent="0.45">
      <c r="A160">
        <v>2587535</v>
      </c>
      <c r="B160">
        <v>10</v>
      </c>
      <c r="C160">
        <v>10</v>
      </c>
      <c r="D160">
        <f>AVERAGE(C158:C162)</f>
        <v>8.4</v>
      </c>
      <c r="E160">
        <f>MEDIAN(C158:C162)</f>
        <v>10</v>
      </c>
      <c r="F160">
        <f>AVERAGEA(טבלה1[[#This Row],[ממוצע נע]:[חציון נע]])</f>
        <v>9.1999999999999993</v>
      </c>
      <c r="G160" s="1" t="s">
        <v>214</v>
      </c>
      <c r="H160">
        <f>LEN(טבלה1[[#This Row],[טקסט]])</f>
        <v>1070</v>
      </c>
      <c r="I160">
        <f>COUNTIF(טבלה1[עמודה1],טבלה1[[#This Row],[עמודה1]])</f>
        <v>3</v>
      </c>
      <c r="K160">
        <v>1</v>
      </c>
    </row>
    <row r="161" spans="1:11" x14ac:dyDescent="0.45">
      <c r="A161">
        <v>2900756</v>
      </c>
      <c r="B161">
        <v>9</v>
      </c>
      <c r="C161">
        <v>10</v>
      </c>
      <c r="D161">
        <f>AVERAGE(C159:C163)</f>
        <v>9.6</v>
      </c>
      <c r="E161">
        <f>MEDIAN(C159:C163)</f>
        <v>10</v>
      </c>
      <c r="F161">
        <f>AVERAGEA(טבלה1[[#This Row],[ממוצע נע]:[חציון נע]])</f>
        <v>9.8000000000000007</v>
      </c>
      <c r="G161" s="1" t="s">
        <v>214</v>
      </c>
      <c r="H161">
        <f>LEN(טבלה1[[#This Row],[טקסט]])</f>
        <v>1070</v>
      </c>
      <c r="I161">
        <f>COUNTIF(טבלה1[עמודה1],טבלה1[[#This Row],[עמודה1]])</f>
        <v>3</v>
      </c>
      <c r="K161">
        <v>0</v>
      </c>
    </row>
    <row r="162" spans="1:11" x14ac:dyDescent="0.45">
      <c r="A162">
        <v>608173</v>
      </c>
      <c r="B162">
        <v>1</v>
      </c>
      <c r="C162">
        <v>9</v>
      </c>
      <c r="D162">
        <f>AVERAGE(C160:C164)</f>
        <v>8</v>
      </c>
      <c r="E162">
        <f>MEDIAN(C160:C164)</f>
        <v>9</v>
      </c>
      <c r="F162">
        <f>AVERAGEA(טבלה1[[#This Row],[ממוצע נע]:[חציון נע]])</f>
        <v>8.5</v>
      </c>
      <c r="G162" s="1" t="s">
        <v>41</v>
      </c>
      <c r="H162">
        <f>LEN(טבלה1[[#This Row],[טקסט]])</f>
        <v>1053</v>
      </c>
      <c r="I162">
        <f>COUNTIF(טבלה1[עמודה1],טבלה1[[#This Row],[עמודה1]])</f>
        <v>2</v>
      </c>
      <c r="K162">
        <v>1</v>
      </c>
    </row>
    <row r="163" spans="1:11" x14ac:dyDescent="0.45">
      <c r="A163">
        <v>1003381</v>
      </c>
      <c r="B163">
        <v>1</v>
      </c>
      <c r="C163">
        <v>9</v>
      </c>
      <c r="D163">
        <f>AVERAGE(C161:C165)</f>
        <v>6.4</v>
      </c>
      <c r="E163">
        <f>MEDIAN(C161:C165)</f>
        <v>9</v>
      </c>
      <c r="F163">
        <f>AVERAGEA(טבלה1[[#This Row],[ממוצע נע]:[חציון נע]])</f>
        <v>7.7</v>
      </c>
      <c r="G163" s="1" t="s">
        <v>41</v>
      </c>
      <c r="H163">
        <f>LEN(טבלה1[[#This Row],[טקסט]])</f>
        <v>1053</v>
      </c>
      <c r="I163">
        <f>COUNTIF(טבלה1[עמודה1],טבלה1[[#This Row],[עמודה1]])</f>
        <v>2</v>
      </c>
      <c r="K163">
        <v>0</v>
      </c>
    </row>
    <row r="164" spans="1:11" x14ac:dyDescent="0.45">
      <c r="A164">
        <v>1623443</v>
      </c>
      <c r="B164">
        <v>3</v>
      </c>
      <c r="C164">
        <v>2</v>
      </c>
      <c r="D164">
        <f>AVERAGE(C162:C166)</f>
        <v>4.8</v>
      </c>
      <c r="E164">
        <f>MEDIAN(C162:C166)</f>
        <v>2</v>
      </c>
      <c r="F164">
        <f>AVERAGEA(טבלה1[[#This Row],[ממוצע נע]:[חציון נע]])</f>
        <v>3.4</v>
      </c>
      <c r="G164" s="1" t="s">
        <v>103</v>
      </c>
      <c r="H164">
        <f>LEN(טבלה1[[#This Row],[טקסט]])</f>
        <v>1029</v>
      </c>
      <c r="I164">
        <f>COUNTIF(טבלה1[עמודה1],טבלה1[[#This Row],[עמודה1]])</f>
        <v>3</v>
      </c>
      <c r="K164">
        <v>0</v>
      </c>
    </row>
    <row r="165" spans="1:11" x14ac:dyDescent="0.45">
      <c r="A165">
        <v>1886642</v>
      </c>
      <c r="B165">
        <v>1</v>
      </c>
      <c r="C165">
        <v>2</v>
      </c>
      <c r="D165">
        <f>AVERAGE(C163:C167)</f>
        <v>4.5999999999999996</v>
      </c>
      <c r="E165">
        <f>MEDIAN(C163:C167)</f>
        <v>2</v>
      </c>
      <c r="F165">
        <f>AVERAGEA(טבלה1[[#This Row],[ממוצע נע]:[חציון נע]])</f>
        <v>3.3</v>
      </c>
      <c r="G165" s="1" t="s">
        <v>125</v>
      </c>
      <c r="H165">
        <f>LEN(טבלה1[[#This Row],[טקסט]])</f>
        <v>1029</v>
      </c>
      <c r="I165">
        <f>COUNTIF(טבלה1[עמודה1],טבלה1[[#This Row],[עמודה1]])</f>
        <v>3</v>
      </c>
      <c r="K165">
        <v>1</v>
      </c>
    </row>
    <row r="166" spans="1:11" x14ac:dyDescent="0.45">
      <c r="A166">
        <v>2149281</v>
      </c>
      <c r="B166">
        <v>3</v>
      </c>
      <c r="C166">
        <v>2</v>
      </c>
      <c r="D166">
        <f>AVERAGE(C164:C168)</f>
        <v>4.8</v>
      </c>
      <c r="E166">
        <f>MEDIAN(C164:C168)</f>
        <v>2</v>
      </c>
      <c r="F166">
        <f>AVERAGEA(טבלה1[[#This Row],[ממוצע נע]:[חציון נע]])</f>
        <v>3.4</v>
      </c>
      <c r="G166" s="1" t="s">
        <v>125</v>
      </c>
      <c r="H166">
        <f>LEN(טבלה1[[#This Row],[טקסט]])</f>
        <v>1029</v>
      </c>
      <c r="I166">
        <f>COUNTIF(טבלה1[עמודה1],טבלה1[[#This Row],[עמודה1]])</f>
        <v>3</v>
      </c>
      <c r="K166">
        <v>0</v>
      </c>
    </row>
    <row r="167" spans="1:11" x14ac:dyDescent="0.45">
      <c r="A167">
        <v>611246</v>
      </c>
      <c r="B167">
        <v>5</v>
      </c>
      <c r="C167">
        <v>8</v>
      </c>
      <c r="D167">
        <f>AVERAGE(C165:C169)</f>
        <v>6.4</v>
      </c>
      <c r="E167">
        <f>MEDIAN(C165:C169)</f>
        <v>8</v>
      </c>
      <c r="F167">
        <f>AVERAGEA(טבלה1[[#This Row],[ממוצע נע]:[חציון נע]])</f>
        <v>7.2</v>
      </c>
      <c r="G167" s="1" t="s">
        <v>42</v>
      </c>
      <c r="H167">
        <f>LEN(טבלה1[[#This Row],[טקסט]])</f>
        <v>996</v>
      </c>
      <c r="I167">
        <f>COUNTIF(טבלה1[עמודה1],טבלה1[[#This Row],[עמודה1]])</f>
        <v>1</v>
      </c>
      <c r="K167">
        <v>0</v>
      </c>
    </row>
    <row r="168" spans="1:11" x14ac:dyDescent="0.45">
      <c r="A168">
        <v>2254088</v>
      </c>
      <c r="B168">
        <v>9</v>
      </c>
      <c r="C168">
        <v>10</v>
      </c>
      <c r="D168">
        <f>AVERAGE(C166:C170)</f>
        <v>8</v>
      </c>
      <c r="E168">
        <f>MEDIAN(C166:C170)</f>
        <v>10</v>
      </c>
      <c r="F168">
        <f>AVERAGEA(טבלה1[[#This Row],[ממוצע נע]:[חציון נע]])</f>
        <v>9</v>
      </c>
      <c r="G168" s="1" t="s">
        <v>166</v>
      </c>
      <c r="H168">
        <f>LEN(טבלה1[[#This Row],[טקסט]])</f>
        <v>969</v>
      </c>
      <c r="I168">
        <f>COUNTIF(טבלה1[עמודה1],טבלה1[[#This Row],[עמודה1]])</f>
        <v>1</v>
      </c>
      <c r="K168">
        <v>0</v>
      </c>
    </row>
    <row r="169" spans="1:11" x14ac:dyDescent="0.45">
      <c r="A169">
        <v>2567388</v>
      </c>
      <c r="B169">
        <v>10</v>
      </c>
      <c r="C169">
        <v>10</v>
      </c>
      <c r="D169">
        <f>AVERAGE(C167:C171)</f>
        <v>9.6</v>
      </c>
      <c r="E169">
        <f>MEDIAN(C167:C171)</f>
        <v>10</v>
      </c>
      <c r="F169">
        <f>AVERAGEA(טבלה1[[#This Row],[ממוצע נע]:[חציון נע]])</f>
        <v>9.8000000000000007</v>
      </c>
      <c r="G169" s="1" t="s">
        <v>211</v>
      </c>
      <c r="H169">
        <f>LEN(טבלה1[[#This Row],[טקסט]])</f>
        <v>968</v>
      </c>
      <c r="I169">
        <f>COUNTIF(טבלה1[עמודה1],טבלה1[[#This Row],[עמודה1]])</f>
        <v>2</v>
      </c>
      <c r="K169">
        <v>1</v>
      </c>
    </row>
    <row r="170" spans="1:11" x14ac:dyDescent="0.45">
      <c r="A170">
        <v>2880609</v>
      </c>
      <c r="B170">
        <v>9</v>
      </c>
      <c r="C170">
        <v>10</v>
      </c>
      <c r="D170">
        <f>AVERAGE(C168:C172)</f>
        <v>9.8000000000000007</v>
      </c>
      <c r="E170">
        <f>MEDIAN(C168:C172)</f>
        <v>10</v>
      </c>
      <c r="F170">
        <f>AVERAGEA(טבלה1[[#This Row],[ממוצע נע]:[חציון נע]])</f>
        <v>9.9</v>
      </c>
      <c r="G170" s="1" t="s">
        <v>211</v>
      </c>
      <c r="H170">
        <f>LEN(טבלה1[[#This Row],[טקסט]])</f>
        <v>968</v>
      </c>
      <c r="I170">
        <f>COUNTIF(טבלה1[עמודה1],טבלה1[[#This Row],[עמודה1]])</f>
        <v>2</v>
      </c>
      <c r="K170">
        <v>0</v>
      </c>
    </row>
    <row r="171" spans="1:11" x14ac:dyDescent="0.45">
      <c r="A171">
        <v>264224</v>
      </c>
      <c r="B171">
        <v>9</v>
      </c>
      <c r="C171">
        <v>10</v>
      </c>
      <c r="D171">
        <f>AVERAGE(C169:C173)</f>
        <v>9.6</v>
      </c>
      <c r="E171">
        <f>MEDIAN(C169:C173)</f>
        <v>10</v>
      </c>
      <c r="F171">
        <f>AVERAGEA(טבלה1[[#This Row],[ממוצע נע]:[חציון נע]])</f>
        <v>9.8000000000000007</v>
      </c>
      <c r="G171" s="1" t="s">
        <v>18</v>
      </c>
      <c r="H171">
        <f>LEN(טבלה1[[#This Row],[טקסט]])</f>
        <v>960</v>
      </c>
      <c r="I171">
        <f>COUNTIF(טבלה1[עמודה1],טבלה1[[#This Row],[עמודה1]])</f>
        <v>3</v>
      </c>
      <c r="K171">
        <v>0</v>
      </c>
    </row>
    <row r="172" spans="1:11" x14ac:dyDescent="0.45">
      <c r="A172">
        <v>659957</v>
      </c>
      <c r="B172">
        <v>9</v>
      </c>
      <c r="C172">
        <v>9</v>
      </c>
      <c r="D172">
        <f>AVERAGE(C170:C174)</f>
        <v>8.1999999999999993</v>
      </c>
      <c r="E172">
        <f>MEDIAN(C170:C174)</f>
        <v>9</v>
      </c>
      <c r="F172">
        <f>AVERAGEA(טבלה1[[#This Row],[ממוצע נע]:[חציון נע]])</f>
        <v>8.6</v>
      </c>
      <c r="G172" s="1" t="s">
        <v>55</v>
      </c>
      <c r="H172">
        <f>LEN(טבלה1[[#This Row],[טקסט]])</f>
        <v>960</v>
      </c>
      <c r="I172">
        <f>COUNTIF(טבלה1[עמודה1],טבלה1[[#This Row],[עמודה1]])</f>
        <v>3</v>
      </c>
      <c r="K172">
        <v>1</v>
      </c>
    </row>
    <row r="173" spans="1:11" x14ac:dyDescent="0.45">
      <c r="A173">
        <v>1055165</v>
      </c>
      <c r="B173">
        <v>8</v>
      </c>
      <c r="C173">
        <v>9</v>
      </c>
      <c r="D173">
        <f>AVERAGE(C171:C175)</f>
        <v>6.8</v>
      </c>
      <c r="E173">
        <f>MEDIAN(C171:C175)</f>
        <v>9</v>
      </c>
      <c r="F173">
        <f>AVERAGEA(טבלה1[[#This Row],[ממוצע נע]:[חציון נע]])</f>
        <v>7.9</v>
      </c>
      <c r="G173" s="1" t="s">
        <v>55</v>
      </c>
      <c r="H173">
        <f>LEN(טבלה1[[#This Row],[טקסט]])</f>
        <v>960</v>
      </c>
      <c r="I173">
        <f>COUNTIF(טבלה1[עמודה1],טבלה1[[#This Row],[עמודה1]])</f>
        <v>3</v>
      </c>
      <c r="K173">
        <v>0</v>
      </c>
    </row>
    <row r="174" spans="1:11" x14ac:dyDescent="0.45">
      <c r="A174">
        <v>2730637</v>
      </c>
      <c r="B174">
        <v>3</v>
      </c>
      <c r="C174">
        <v>3</v>
      </c>
      <c r="D174">
        <f>AVERAGE(C172:C176)</f>
        <v>6.2</v>
      </c>
      <c r="E174">
        <f>MEDIAN(C172:C176)</f>
        <v>7</v>
      </c>
      <c r="F174">
        <f>AVERAGEA(טבלה1[[#This Row],[ממוצע נע]:[חציון נע]])</f>
        <v>6.6</v>
      </c>
      <c r="G174" s="1" t="s">
        <v>223</v>
      </c>
      <c r="H174">
        <f>LEN(טבלה1[[#This Row],[טקסט]])</f>
        <v>954</v>
      </c>
      <c r="I174">
        <f>COUNTIF(טבלה1[עמודה1],טבלה1[[#This Row],[עמודה1]])</f>
        <v>2</v>
      </c>
      <c r="K174">
        <v>1</v>
      </c>
    </row>
    <row r="175" spans="1:11" x14ac:dyDescent="0.45">
      <c r="A175">
        <v>3042973</v>
      </c>
      <c r="B175">
        <v>3</v>
      </c>
      <c r="C175">
        <v>3</v>
      </c>
      <c r="D175">
        <f>AVERAGE(C173:C177)</f>
        <v>6</v>
      </c>
      <c r="E175">
        <f>MEDIAN(C173:C177)</f>
        <v>7</v>
      </c>
      <c r="F175">
        <f>AVERAGEA(טבלה1[[#This Row],[ממוצע נע]:[חציון נע]])</f>
        <v>6.5</v>
      </c>
      <c r="G175" s="1" t="s">
        <v>223</v>
      </c>
      <c r="H175">
        <f>LEN(טבלה1[[#This Row],[טקסט]])</f>
        <v>954</v>
      </c>
      <c r="I175">
        <f>COUNTIF(טבלה1[עמודה1],טבלה1[[#This Row],[עמודה1]])</f>
        <v>2</v>
      </c>
      <c r="K175">
        <v>0</v>
      </c>
    </row>
    <row r="176" spans="1:11" x14ac:dyDescent="0.45">
      <c r="A176">
        <v>274771</v>
      </c>
      <c r="B176">
        <v>3</v>
      </c>
      <c r="C176">
        <v>7</v>
      </c>
      <c r="D176">
        <f>AVERAGE(C174:C178)</f>
        <v>5.6</v>
      </c>
      <c r="E176">
        <f>MEDIAN(C174:C178)</f>
        <v>7</v>
      </c>
      <c r="F176">
        <f>AVERAGEA(טבלה1[[#This Row],[ממוצע נע]:[חציון נע]])</f>
        <v>6.3</v>
      </c>
      <c r="G176" s="1" t="s">
        <v>20</v>
      </c>
      <c r="H176">
        <f>LEN(טבלה1[[#This Row],[טקסט]])</f>
        <v>924</v>
      </c>
      <c r="I176">
        <f>COUNTIF(טבלה1[עמודה1],טבלה1[[#This Row],[עמודה1]])</f>
        <v>1</v>
      </c>
      <c r="K176">
        <v>0</v>
      </c>
    </row>
    <row r="177" spans="1:11" x14ac:dyDescent="0.45">
      <c r="A177">
        <v>670495</v>
      </c>
      <c r="B177">
        <v>1</v>
      </c>
      <c r="C177">
        <v>8</v>
      </c>
      <c r="D177">
        <f>AVERAGE(C175:C179)</f>
        <v>6.8</v>
      </c>
      <c r="E177">
        <f>MEDIAN(C175:C179)</f>
        <v>7</v>
      </c>
      <c r="F177">
        <f>AVERAGEA(טבלה1[[#This Row],[ממוצע נע]:[חציון נע]])</f>
        <v>6.9</v>
      </c>
      <c r="G177" s="1" t="s">
        <v>58</v>
      </c>
      <c r="H177">
        <f>LEN(טבלה1[[#This Row],[טקסט]])</f>
        <v>923</v>
      </c>
      <c r="I177">
        <f>COUNTIF(טבלה1[עמודה1],טבלה1[[#This Row],[עמודה1]])</f>
        <v>2</v>
      </c>
      <c r="K177">
        <v>1</v>
      </c>
    </row>
    <row r="178" spans="1:11" x14ac:dyDescent="0.45">
      <c r="A178">
        <v>1065703</v>
      </c>
      <c r="B178">
        <v>1</v>
      </c>
      <c r="C178">
        <v>7</v>
      </c>
      <c r="D178">
        <f>AVERAGE(C176:C180)</f>
        <v>8.1999999999999993</v>
      </c>
      <c r="E178">
        <f>MEDIAN(C176:C180)</f>
        <v>8</v>
      </c>
      <c r="F178">
        <f>AVERAGEA(טבלה1[[#This Row],[ממוצע נע]:[חציון נע]])</f>
        <v>8.1</v>
      </c>
      <c r="G178" s="1" t="s">
        <v>58</v>
      </c>
      <c r="H178">
        <f>LEN(טבלה1[[#This Row],[טקסט]])</f>
        <v>923</v>
      </c>
      <c r="I178">
        <f>COUNTIF(טבלה1[עמודה1],טבלה1[[#This Row],[עמודה1]])</f>
        <v>2</v>
      </c>
      <c r="K178">
        <v>0</v>
      </c>
    </row>
    <row r="179" spans="1:11" x14ac:dyDescent="0.45">
      <c r="A179">
        <v>2193179</v>
      </c>
      <c r="B179">
        <v>8</v>
      </c>
      <c r="C179">
        <v>9</v>
      </c>
      <c r="D179">
        <f>AVERAGE(C177:C181)</f>
        <v>8.6</v>
      </c>
      <c r="E179">
        <f>MEDIAN(C177:C181)</f>
        <v>9</v>
      </c>
      <c r="F179">
        <f>AVERAGEA(טבלה1[[#This Row],[ממוצע נע]:[חציון נע]])</f>
        <v>8.8000000000000007</v>
      </c>
      <c r="G179" s="1" t="s">
        <v>140</v>
      </c>
      <c r="H179">
        <f>LEN(טבלה1[[#This Row],[טקסט]])</f>
        <v>920</v>
      </c>
      <c r="I179">
        <f>COUNTIF(טבלה1[עמודה1],טבלה1[[#This Row],[עמודה1]])</f>
        <v>3</v>
      </c>
      <c r="K179">
        <v>0</v>
      </c>
    </row>
    <row r="180" spans="1:11" x14ac:dyDescent="0.45">
      <c r="A180">
        <v>2506491</v>
      </c>
      <c r="B180">
        <v>8</v>
      </c>
      <c r="C180">
        <v>10</v>
      </c>
      <c r="D180">
        <f>AVERAGE(C178:C182)</f>
        <v>9</v>
      </c>
      <c r="E180">
        <f>MEDIAN(C178:C182)</f>
        <v>9</v>
      </c>
      <c r="F180">
        <f>AVERAGEA(טבלה1[[#This Row],[ממוצע נע]:[חציון נע]])</f>
        <v>9</v>
      </c>
      <c r="G180" s="1" t="s">
        <v>195</v>
      </c>
      <c r="H180">
        <f>LEN(טבלה1[[#This Row],[טקסט]])</f>
        <v>920</v>
      </c>
      <c r="I180">
        <f>COUNTIF(טבלה1[עמודה1],טבלה1[[#This Row],[עמודה1]])</f>
        <v>3</v>
      </c>
      <c r="K180">
        <v>1</v>
      </c>
    </row>
    <row r="181" spans="1:11" x14ac:dyDescent="0.45">
      <c r="A181">
        <v>2819712</v>
      </c>
      <c r="B181">
        <v>8</v>
      </c>
      <c r="C181">
        <v>9</v>
      </c>
      <c r="D181">
        <f>AVERAGE(C179:C183)</f>
        <v>9.6</v>
      </c>
      <c r="E181">
        <f>MEDIAN(C179:C183)</f>
        <v>10</v>
      </c>
      <c r="F181">
        <f>AVERAGEA(טבלה1[[#This Row],[ממוצע נע]:[חציון נע]])</f>
        <v>9.8000000000000007</v>
      </c>
      <c r="G181" s="1" t="s">
        <v>195</v>
      </c>
      <c r="H181">
        <f>LEN(טבלה1[[#This Row],[טקסט]])</f>
        <v>920</v>
      </c>
      <c r="I181">
        <f>COUNTIF(טבלה1[עמודה1],טבלה1[[#This Row],[עמודה1]])</f>
        <v>3</v>
      </c>
      <c r="K181">
        <v>0</v>
      </c>
    </row>
    <row r="182" spans="1:11" x14ac:dyDescent="0.45">
      <c r="A182">
        <v>2546940</v>
      </c>
      <c r="B182">
        <v>8</v>
      </c>
      <c r="C182">
        <v>10</v>
      </c>
      <c r="D182">
        <f>AVERAGE(C180:C184)</f>
        <v>9.4</v>
      </c>
      <c r="E182">
        <f>MEDIAN(C180:C184)</f>
        <v>10</v>
      </c>
      <c r="F182">
        <f>AVERAGEA(טבלה1[[#This Row],[ממוצע נע]:[חציון נע]])</f>
        <v>9.6999999999999993</v>
      </c>
      <c r="G182" s="1" t="s">
        <v>207</v>
      </c>
      <c r="H182">
        <f>LEN(טבלה1[[#This Row],[טקסט]])</f>
        <v>896</v>
      </c>
      <c r="I182">
        <f>COUNTIF(טבלה1[עמודה1],טבלה1[[#This Row],[עמודה1]])</f>
        <v>2</v>
      </c>
      <c r="K182">
        <v>1</v>
      </c>
    </row>
    <row r="183" spans="1:11" x14ac:dyDescent="0.45">
      <c r="A183">
        <v>2860161</v>
      </c>
      <c r="B183">
        <v>9</v>
      </c>
      <c r="C183">
        <v>10</v>
      </c>
      <c r="D183">
        <f>AVERAGE(C181:C185)</f>
        <v>9.4</v>
      </c>
      <c r="E183">
        <f>MEDIAN(C181:C185)</f>
        <v>10</v>
      </c>
      <c r="F183">
        <f>AVERAGEA(טבלה1[[#This Row],[ממוצע נע]:[חציון נע]])</f>
        <v>9.6999999999999993</v>
      </c>
      <c r="G183" s="1" t="s">
        <v>207</v>
      </c>
      <c r="H183">
        <f>LEN(טבלה1[[#This Row],[טקסט]])</f>
        <v>896</v>
      </c>
      <c r="I183">
        <f>COUNTIF(טבלה1[עמודה1],טבלה1[[#This Row],[עמודה1]])</f>
        <v>2</v>
      </c>
      <c r="K183">
        <v>0</v>
      </c>
    </row>
    <row r="184" spans="1:11" x14ac:dyDescent="0.45">
      <c r="A184">
        <v>774005</v>
      </c>
      <c r="B184">
        <v>7</v>
      </c>
      <c r="C184">
        <v>8</v>
      </c>
      <c r="D184">
        <f>AVERAGE(C182:C186)</f>
        <v>9.6</v>
      </c>
      <c r="E184">
        <f>MEDIAN(C182:C186)</f>
        <v>10</v>
      </c>
      <c r="F184">
        <f>AVERAGEA(טבלה1[[#This Row],[ממוצע נע]:[חציון נע]])</f>
        <v>9.8000000000000007</v>
      </c>
      <c r="G184" s="1" t="s">
        <v>63</v>
      </c>
      <c r="H184">
        <f>LEN(טבלה1[[#This Row],[טקסט]])</f>
        <v>873</v>
      </c>
      <c r="I184">
        <f>COUNTIF(טבלה1[עמודה1],טבלה1[[#This Row],[עמודה1]])</f>
        <v>1</v>
      </c>
      <c r="K184">
        <v>0</v>
      </c>
    </row>
    <row r="185" spans="1:11" x14ac:dyDescent="0.45">
      <c r="A185">
        <v>483298</v>
      </c>
      <c r="B185">
        <v>10</v>
      </c>
      <c r="C185">
        <v>10</v>
      </c>
      <c r="D185">
        <f>AVERAGE(C183:C187)</f>
        <v>9.6</v>
      </c>
      <c r="E185">
        <f>MEDIAN(C183:C187)</f>
        <v>10</v>
      </c>
      <c r="F185">
        <f>AVERAGEA(טבלה1[[#This Row],[ממוצע נע]:[חציון נע]])</f>
        <v>9.8000000000000007</v>
      </c>
      <c r="G185" s="1" t="s">
        <v>36</v>
      </c>
      <c r="H185">
        <f>LEN(טבלה1[[#This Row],[טקסט]])</f>
        <v>865</v>
      </c>
      <c r="I185">
        <f>COUNTIF(טבלה1[עמודה1],טבלה1[[#This Row],[עמודה1]])</f>
        <v>4</v>
      </c>
      <c r="K185">
        <v>0</v>
      </c>
    </row>
    <row r="186" spans="1:11" x14ac:dyDescent="0.45">
      <c r="A186">
        <v>878930</v>
      </c>
      <c r="B186">
        <v>9</v>
      </c>
      <c r="C186">
        <v>10</v>
      </c>
      <c r="D186">
        <f>AVERAGE(C184:C188)</f>
        <v>8.8000000000000007</v>
      </c>
      <c r="E186">
        <f>MEDIAN(C184:C188)</f>
        <v>10</v>
      </c>
      <c r="F186">
        <f>AVERAGEA(טבלה1[[#This Row],[ממוצע נע]:[חציון נע]])</f>
        <v>9.4</v>
      </c>
      <c r="G186" s="1" t="s">
        <v>71</v>
      </c>
      <c r="H186">
        <f>LEN(טבלה1[[#This Row],[טקסט]])</f>
        <v>865</v>
      </c>
      <c r="I186">
        <f>COUNTIF(טבלה1[עמודה1],טבלה1[[#This Row],[עמודה1]])</f>
        <v>4</v>
      </c>
      <c r="K186">
        <v>1</v>
      </c>
    </row>
    <row r="187" spans="1:11" x14ac:dyDescent="0.45">
      <c r="A187">
        <v>1274138</v>
      </c>
      <c r="B187">
        <v>10</v>
      </c>
      <c r="C187">
        <v>10</v>
      </c>
      <c r="D187">
        <f>AVERAGE(C185:C189)</f>
        <v>9.1999999999999993</v>
      </c>
      <c r="E187">
        <f>MEDIAN(C185:C189)</f>
        <v>10</v>
      </c>
      <c r="F187">
        <f>AVERAGEA(טבלה1[[#This Row],[ממוצע נע]:[חציון נע]])</f>
        <v>9.6</v>
      </c>
      <c r="G187" s="1" t="s">
        <v>71</v>
      </c>
      <c r="H187">
        <f>LEN(טבלה1[[#This Row],[טקסט]])</f>
        <v>865</v>
      </c>
      <c r="I187">
        <f>COUNTIF(טבלה1[עמודה1],טבלה1[[#This Row],[עמודה1]])</f>
        <v>4</v>
      </c>
      <c r="K187">
        <v>0</v>
      </c>
    </row>
    <row r="188" spans="1:11" x14ac:dyDescent="0.45">
      <c r="A188">
        <v>1689686</v>
      </c>
      <c r="B188">
        <v>5</v>
      </c>
      <c r="C188">
        <v>6</v>
      </c>
      <c r="D188">
        <f>AVERAGE(C186:C190)</f>
        <v>9.1999999999999993</v>
      </c>
      <c r="E188">
        <f>MEDIAN(C186:C190)</f>
        <v>10</v>
      </c>
      <c r="F188">
        <f>AVERAGEA(טבלה1[[#This Row],[ממוצע נע]:[חציון נע]])</f>
        <v>9.6</v>
      </c>
      <c r="G188" s="1" t="s">
        <v>107</v>
      </c>
      <c r="H188">
        <f>LEN(טבלה1[[#This Row],[טקסט]])</f>
        <v>865</v>
      </c>
      <c r="I188">
        <f>COUNTIF(טבלה1[עמודה1],טבלה1[[#This Row],[עמודה1]])</f>
        <v>4</v>
      </c>
      <c r="K188">
        <v>0</v>
      </c>
    </row>
    <row r="189" spans="1:11" x14ac:dyDescent="0.45">
      <c r="A189">
        <v>221775</v>
      </c>
      <c r="B189">
        <v>8</v>
      </c>
      <c r="C189">
        <v>10</v>
      </c>
      <c r="D189">
        <f>AVERAGE(C187:C191)</f>
        <v>9.1999999999999993</v>
      </c>
      <c r="E189">
        <f>MEDIAN(C187:C191)</f>
        <v>10</v>
      </c>
      <c r="F189">
        <f>AVERAGEA(טבלה1[[#This Row],[ממוצע נע]:[חציון נע]])</f>
        <v>9.6</v>
      </c>
      <c r="G189" s="1" t="s">
        <v>10</v>
      </c>
      <c r="H189">
        <f>LEN(טבלה1[[#This Row],[טקסט]])</f>
        <v>853</v>
      </c>
      <c r="I189">
        <f>COUNTIF(טבלה1[עמודה1],טבלה1[[#This Row],[עמודה1]])</f>
        <v>3</v>
      </c>
      <c r="K189">
        <v>0</v>
      </c>
    </row>
    <row r="190" spans="1:11" x14ac:dyDescent="0.45">
      <c r="A190">
        <v>617541</v>
      </c>
      <c r="B190">
        <v>8</v>
      </c>
      <c r="C190">
        <v>10</v>
      </c>
      <c r="D190">
        <f>AVERAGE(C188:C192)</f>
        <v>8.6</v>
      </c>
      <c r="E190">
        <f>MEDIAN(C188:C192)</f>
        <v>10</v>
      </c>
      <c r="F190">
        <f>AVERAGEA(טבלה1[[#This Row],[ממוצע נע]:[חציון נע]])</f>
        <v>9.3000000000000007</v>
      </c>
      <c r="G190" s="1" t="s">
        <v>49</v>
      </c>
      <c r="H190">
        <f>LEN(טבלה1[[#This Row],[טקסט]])</f>
        <v>853</v>
      </c>
      <c r="I190">
        <f>COUNTIF(טבלה1[עמודה1],טבלה1[[#This Row],[עמודה1]])</f>
        <v>3</v>
      </c>
      <c r="K190">
        <v>1</v>
      </c>
    </row>
    <row r="191" spans="1:11" x14ac:dyDescent="0.45">
      <c r="A191">
        <v>1012749</v>
      </c>
      <c r="B191">
        <v>9</v>
      </c>
      <c r="C191">
        <v>10</v>
      </c>
      <c r="D191">
        <f>AVERAGE(C189:C193)</f>
        <v>8.6</v>
      </c>
      <c r="E191">
        <f>MEDIAN(C189:C193)</f>
        <v>10</v>
      </c>
      <c r="F191">
        <f>AVERAGEA(טבלה1[[#This Row],[ממוצע נע]:[חציון נע]])</f>
        <v>9.3000000000000007</v>
      </c>
      <c r="G191" s="1" t="s">
        <v>49</v>
      </c>
      <c r="H191">
        <f>LEN(טבלה1[[#This Row],[טקסט]])</f>
        <v>853</v>
      </c>
      <c r="I191">
        <f>COUNTIF(טבלה1[עמודה1],טבלה1[[#This Row],[עמודה1]])</f>
        <v>3</v>
      </c>
      <c r="K191">
        <v>0</v>
      </c>
    </row>
    <row r="192" spans="1:11" x14ac:dyDescent="0.45">
      <c r="A192">
        <v>1623432</v>
      </c>
      <c r="B192">
        <v>3</v>
      </c>
      <c r="C192">
        <v>7</v>
      </c>
      <c r="D192">
        <f>AVERAGE(C190:C194)</f>
        <v>8.1999999999999993</v>
      </c>
      <c r="E192">
        <f>MEDIAN(C190:C194)</f>
        <v>8</v>
      </c>
      <c r="F192">
        <f>AVERAGEA(טבלה1[[#This Row],[ממוצע נע]:[חציון נע]])</f>
        <v>8.1</v>
      </c>
      <c r="G192" s="1" t="s">
        <v>101</v>
      </c>
      <c r="H192">
        <f>LEN(טבלה1[[#This Row],[טקסט]])</f>
        <v>850</v>
      </c>
      <c r="I192">
        <f>COUNTIF(טבלה1[עמודה1],טבלה1[[#This Row],[עמודה1]])</f>
        <v>3</v>
      </c>
      <c r="K192">
        <v>0</v>
      </c>
    </row>
    <row r="193" spans="1:11" x14ac:dyDescent="0.45">
      <c r="A193">
        <v>1886631</v>
      </c>
      <c r="B193">
        <v>3</v>
      </c>
      <c r="C193">
        <v>6</v>
      </c>
      <c r="D193">
        <f>AVERAGE(C191:C195)</f>
        <v>6.8</v>
      </c>
      <c r="E193">
        <f>MEDIAN(C191:C195)</f>
        <v>7</v>
      </c>
      <c r="F193">
        <f>AVERAGEA(טבלה1[[#This Row],[ממוצע נע]:[חציון נע]])</f>
        <v>6.9</v>
      </c>
      <c r="G193" s="1" t="s">
        <v>123</v>
      </c>
      <c r="H193">
        <f>LEN(טבלה1[[#This Row],[טקסט]])</f>
        <v>850</v>
      </c>
      <c r="I193">
        <f>COUNTIF(טבלה1[עמודה1],טבלה1[[#This Row],[עמודה1]])</f>
        <v>3</v>
      </c>
      <c r="K193">
        <v>1</v>
      </c>
    </row>
    <row r="194" spans="1:11" x14ac:dyDescent="0.45">
      <c r="A194">
        <v>2149270</v>
      </c>
      <c r="B194">
        <v>8</v>
      </c>
      <c r="C194">
        <v>8</v>
      </c>
      <c r="D194">
        <f>AVERAGE(C192:C196)</f>
        <v>6.2</v>
      </c>
      <c r="E194">
        <f>MEDIAN(C192:C196)</f>
        <v>7</v>
      </c>
      <c r="F194">
        <f>AVERAGEA(טבלה1[[#This Row],[ממוצע נע]:[חציון נע]])</f>
        <v>6.6</v>
      </c>
      <c r="G194" s="1" t="s">
        <v>123</v>
      </c>
      <c r="H194">
        <f>LEN(טבלה1[[#This Row],[טקסט]])</f>
        <v>850</v>
      </c>
      <c r="I194">
        <f>COUNTIF(טבלה1[עמודה1],טבלה1[[#This Row],[עמודה1]])</f>
        <v>3</v>
      </c>
      <c r="K194">
        <v>0</v>
      </c>
    </row>
    <row r="195" spans="1:11" x14ac:dyDescent="0.45">
      <c r="A195">
        <v>3218207</v>
      </c>
      <c r="B195">
        <v>1</v>
      </c>
      <c r="C195">
        <v>3</v>
      </c>
      <c r="D195">
        <f>AVERAGE(C193:C197)</f>
        <v>6.8</v>
      </c>
      <c r="E195">
        <f>MEDIAN(C193:C197)</f>
        <v>7</v>
      </c>
      <c r="F195">
        <f>AVERAGEA(טבלה1[[#This Row],[ממוצע נע]:[חציון נע]])</f>
        <v>6.9</v>
      </c>
      <c r="G195" s="1" t="s">
        <v>252</v>
      </c>
      <c r="H195">
        <f>LEN(טבלה1[[#This Row],[טקסט]])</f>
        <v>846</v>
      </c>
      <c r="I195">
        <f>COUNTIF(טבלה1[עמודה1],טבלה1[[#This Row],[עמודה1]])</f>
        <v>1</v>
      </c>
      <c r="K195">
        <v>0</v>
      </c>
    </row>
    <row r="196" spans="1:11" x14ac:dyDescent="0.45">
      <c r="A196">
        <v>2274228</v>
      </c>
      <c r="B196">
        <v>3</v>
      </c>
      <c r="C196">
        <v>7</v>
      </c>
      <c r="D196">
        <f>AVERAGE(C194:C198)</f>
        <v>7.6</v>
      </c>
      <c r="E196">
        <f>MEDIAN(C194:C198)</f>
        <v>8</v>
      </c>
      <c r="F196">
        <f>AVERAGEA(טבלה1[[#This Row],[ממוצע נע]:[חציון נע]])</f>
        <v>7.8</v>
      </c>
      <c r="G196" s="1" t="s">
        <v>168</v>
      </c>
      <c r="H196">
        <f>LEN(טבלה1[[#This Row],[טקסט]])</f>
        <v>843</v>
      </c>
      <c r="I196">
        <f>COUNTIF(טבלה1[עמודה1],טבלה1[[#This Row],[עמודה1]])</f>
        <v>1</v>
      </c>
      <c r="K196">
        <v>0</v>
      </c>
    </row>
    <row r="197" spans="1:11" x14ac:dyDescent="0.45">
      <c r="A197">
        <v>483265</v>
      </c>
      <c r="B197">
        <v>10</v>
      </c>
      <c r="C197">
        <v>10</v>
      </c>
      <c r="D197">
        <f>AVERAGE(C195:C199)</f>
        <v>8</v>
      </c>
      <c r="E197">
        <f>MEDIAN(C195:C199)</f>
        <v>10</v>
      </c>
      <c r="F197">
        <f>AVERAGEA(טבלה1[[#This Row],[ממוצע נע]:[חציון נע]])</f>
        <v>9</v>
      </c>
      <c r="G197" s="1" t="s">
        <v>30</v>
      </c>
      <c r="H197">
        <f>LEN(טבלה1[[#This Row],[טקסט]])</f>
        <v>827</v>
      </c>
      <c r="I197">
        <f>COUNTIF(טבלה1[עמודה1],טבלה1[[#This Row],[עמודה1]])</f>
        <v>3</v>
      </c>
      <c r="K197">
        <v>0</v>
      </c>
    </row>
    <row r="198" spans="1:11" x14ac:dyDescent="0.45">
      <c r="A198">
        <v>878897</v>
      </c>
      <c r="B198">
        <v>9</v>
      </c>
      <c r="C198">
        <v>10</v>
      </c>
      <c r="D198">
        <f>AVERAGE(C196:C200)</f>
        <v>7.8</v>
      </c>
      <c r="E198">
        <f>MEDIAN(C196:C200)</f>
        <v>10</v>
      </c>
      <c r="F198">
        <f>AVERAGEA(טבלה1[[#This Row],[ממוצע נע]:[חציון נע]])</f>
        <v>8.9</v>
      </c>
      <c r="G198" s="1" t="s">
        <v>66</v>
      </c>
      <c r="H198">
        <f>LEN(טבלה1[[#This Row],[טקסט]])</f>
        <v>827</v>
      </c>
      <c r="I198">
        <f>COUNTIF(טבלה1[עמודה1],טבלה1[[#This Row],[עמודה1]])</f>
        <v>3</v>
      </c>
      <c r="K198">
        <v>1</v>
      </c>
    </row>
    <row r="199" spans="1:11" x14ac:dyDescent="0.45">
      <c r="A199">
        <v>1274105</v>
      </c>
      <c r="B199">
        <v>10</v>
      </c>
      <c r="C199">
        <v>10</v>
      </c>
      <c r="D199">
        <f>AVERAGE(C197:C201)</f>
        <v>6.6</v>
      </c>
      <c r="E199">
        <f>MEDIAN(C197:C201)</f>
        <v>10</v>
      </c>
      <c r="F199">
        <f>AVERAGEA(טבלה1[[#This Row],[ממוצע נע]:[חציון נע]])</f>
        <v>8.3000000000000007</v>
      </c>
      <c r="G199" s="1" t="s">
        <v>66</v>
      </c>
      <c r="H199">
        <f>LEN(טבלה1[[#This Row],[טקסט]])</f>
        <v>827</v>
      </c>
      <c r="I199">
        <f>COUNTIF(טבלה1[עמודה1],טבלה1[[#This Row],[עמודה1]])</f>
        <v>3</v>
      </c>
      <c r="K199">
        <v>0</v>
      </c>
    </row>
    <row r="200" spans="1:11" x14ac:dyDescent="0.45">
      <c r="A200">
        <v>3285528</v>
      </c>
      <c r="B200">
        <v>3</v>
      </c>
      <c r="C200">
        <v>2</v>
      </c>
      <c r="D200">
        <f>AVERAGE(C198:C202)</f>
        <v>6.6</v>
      </c>
      <c r="E200">
        <f>MEDIAN(C198:C202)</f>
        <v>10</v>
      </c>
      <c r="F200">
        <f>AVERAGEA(טבלה1[[#This Row],[ממוצע נע]:[חציון נע]])</f>
        <v>8.3000000000000007</v>
      </c>
      <c r="G200" s="1" t="s">
        <v>262</v>
      </c>
      <c r="H200">
        <f>LEN(טבלה1[[#This Row],[טקסט]])</f>
        <v>823</v>
      </c>
      <c r="I200">
        <f>COUNTIF(טבלה1[עמודה1],טבלה1[[#This Row],[עמודה1]])</f>
        <v>1</v>
      </c>
      <c r="K200">
        <v>0</v>
      </c>
    </row>
    <row r="201" spans="1:11" x14ac:dyDescent="0.45">
      <c r="A201">
        <v>2175939</v>
      </c>
      <c r="B201">
        <v>1</v>
      </c>
      <c r="C201">
        <v>1</v>
      </c>
      <c r="D201">
        <f>AVERAGE(C199:C203)</f>
        <v>6.6</v>
      </c>
      <c r="E201">
        <f>MEDIAN(C199:C203)</f>
        <v>10</v>
      </c>
      <c r="F201">
        <f>AVERAGEA(טבלה1[[#This Row],[ממוצע נע]:[חציון נע]])</f>
        <v>8.3000000000000007</v>
      </c>
      <c r="G201" s="1" t="s">
        <v>134</v>
      </c>
      <c r="H201">
        <f>LEN(טבלה1[[#This Row],[טקסט]])</f>
        <v>798</v>
      </c>
      <c r="I201">
        <f>COUNTIF(טבלה1[עמודה1],טבלה1[[#This Row],[עמודה1]])</f>
        <v>1</v>
      </c>
      <c r="K201">
        <v>0</v>
      </c>
    </row>
    <row r="202" spans="1:11" x14ac:dyDescent="0.45">
      <c r="A202">
        <v>2543423</v>
      </c>
      <c r="B202">
        <v>8</v>
      </c>
      <c r="C202">
        <v>10</v>
      </c>
      <c r="D202">
        <f>AVERAGE(C200:C204)</f>
        <v>5.8</v>
      </c>
      <c r="E202">
        <f>MEDIAN(C200:C204)</f>
        <v>6</v>
      </c>
      <c r="F202">
        <f>AVERAGEA(טבלה1[[#This Row],[ממוצע נע]:[חציון נע]])</f>
        <v>5.9</v>
      </c>
      <c r="G202" s="1" t="s">
        <v>206</v>
      </c>
      <c r="H202">
        <f>LEN(טבלה1[[#This Row],[טקסט]])</f>
        <v>787</v>
      </c>
      <c r="I202">
        <f>COUNTIF(טבלה1[עמודה1],טבלה1[[#This Row],[עמודה1]])</f>
        <v>2</v>
      </c>
      <c r="K202">
        <v>1</v>
      </c>
    </row>
    <row r="203" spans="1:11" x14ac:dyDescent="0.45">
      <c r="A203">
        <v>2856644</v>
      </c>
      <c r="B203">
        <v>8</v>
      </c>
      <c r="C203">
        <v>10</v>
      </c>
      <c r="D203">
        <f>AVERAGE(C201:C205)</f>
        <v>7</v>
      </c>
      <c r="E203">
        <f>MEDIAN(C201:C205)</f>
        <v>8</v>
      </c>
      <c r="F203">
        <f>AVERAGEA(טבלה1[[#This Row],[ממוצע נע]:[חציון נע]])</f>
        <v>7.5</v>
      </c>
      <c r="G203" s="1" t="s">
        <v>206</v>
      </c>
      <c r="H203">
        <f>LEN(טבלה1[[#This Row],[טקסט]])</f>
        <v>787</v>
      </c>
      <c r="I203">
        <f>COUNTIF(טבלה1[עמודה1],טבלה1[[#This Row],[עמודה1]])</f>
        <v>2</v>
      </c>
      <c r="K203">
        <v>0</v>
      </c>
    </row>
    <row r="204" spans="1:11" x14ac:dyDescent="0.45">
      <c r="A204">
        <v>2401044</v>
      </c>
      <c r="B204">
        <v>7</v>
      </c>
      <c r="C204">
        <v>6</v>
      </c>
      <c r="D204">
        <f>AVERAGE(C202:C206)</f>
        <v>8</v>
      </c>
      <c r="E204">
        <f>MEDIAN(C202:C206)</f>
        <v>8</v>
      </c>
      <c r="F204">
        <f>AVERAGEA(טבלה1[[#This Row],[ממוצע נע]:[חציון נע]])</f>
        <v>8</v>
      </c>
      <c r="G204" s="1" t="s">
        <v>184</v>
      </c>
      <c r="H204">
        <f>LEN(טבלה1[[#This Row],[טקסט]])</f>
        <v>782</v>
      </c>
      <c r="I204">
        <f>COUNTIF(טבלה1[עמודה1],טבלה1[[#This Row],[עמודה1]])</f>
        <v>3</v>
      </c>
      <c r="K204">
        <v>0</v>
      </c>
    </row>
    <row r="205" spans="1:11" x14ac:dyDescent="0.45">
      <c r="A205">
        <v>2714296</v>
      </c>
      <c r="B205">
        <v>8</v>
      </c>
      <c r="C205">
        <v>8</v>
      </c>
      <c r="D205">
        <f>AVERAGE(C203:C207)</f>
        <v>7.8</v>
      </c>
      <c r="E205">
        <f>MEDIAN(C203:C207)</f>
        <v>8</v>
      </c>
      <c r="F205">
        <f>AVERAGEA(טבלה1[[#This Row],[ממוצע נע]:[חציון נע]])</f>
        <v>7.9</v>
      </c>
      <c r="G205" s="1" t="s">
        <v>220</v>
      </c>
      <c r="H205">
        <f>LEN(טבלה1[[#This Row],[טקסט]])</f>
        <v>782</v>
      </c>
      <c r="I205">
        <f>COUNTIF(טבלה1[עמודה1],טבלה1[[#This Row],[עמודה1]])</f>
        <v>3</v>
      </c>
      <c r="K205">
        <v>1</v>
      </c>
    </row>
    <row r="206" spans="1:11" x14ac:dyDescent="0.45">
      <c r="A206">
        <v>3026632</v>
      </c>
      <c r="B206">
        <v>8</v>
      </c>
      <c r="C206">
        <v>6</v>
      </c>
      <c r="D206">
        <f>AVERAGE(C204:C208)</f>
        <v>7.6</v>
      </c>
      <c r="E206">
        <f>MEDIAN(C204:C208)</f>
        <v>8</v>
      </c>
      <c r="F206">
        <f>AVERAGEA(טבלה1[[#This Row],[ממוצע נע]:[חציון נע]])</f>
        <v>7.8</v>
      </c>
      <c r="G206" s="1" t="s">
        <v>220</v>
      </c>
      <c r="H206">
        <f>LEN(טבלה1[[#This Row],[טקסט]])</f>
        <v>782</v>
      </c>
      <c r="I206">
        <f>COUNTIF(טבלה1[עמודה1],טבלה1[[#This Row],[עמודה1]])</f>
        <v>3</v>
      </c>
      <c r="K206">
        <v>0</v>
      </c>
    </row>
    <row r="207" spans="1:11" x14ac:dyDescent="0.45">
      <c r="A207">
        <v>1510852</v>
      </c>
      <c r="B207">
        <v>8</v>
      </c>
      <c r="C207">
        <v>9</v>
      </c>
      <c r="D207">
        <f>AVERAGE(C205:C209)</f>
        <v>8.4</v>
      </c>
      <c r="E207">
        <f>MEDIAN(C205:C209)</f>
        <v>9</v>
      </c>
      <c r="F207">
        <f>AVERAGEA(טבלה1[[#This Row],[ממוצע נע]:[חציון נע]])</f>
        <v>8.6999999999999993</v>
      </c>
      <c r="G207" s="1" t="s">
        <v>89</v>
      </c>
      <c r="H207">
        <f>LEN(טבלה1[[#This Row],[טקסט]])</f>
        <v>763</v>
      </c>
      <c r="I207">
        <f>COUNTIF(טבלה1[עמודה1],טבלה1[[#This Row],[עמודה1]])</f>
        <v>2</v>
      </c>
      <c r="K207">
        <v>1</v>
      </c>
    </row>
    <row r="208" spans="1:11" x14ac:dyDescent="0.45">
      <c r="A208">
        <v>2036751</v>
      </c>
      <c r="B208">
        <v>8</v>
      </c>
      <c r="C208">
        <v>9</v>
      </c>
      <c r="D208">
        <f>AVERAGE(C206:C210)</f>
        <v>8.8000000000000007</v>
      </c>
      <c r="E208">
        <f>MEDIAN(C206:C210)</f>
        <v>9</v>
      </c>
      <c r="F208">
        <f>AVERAGEA(טבלה1[[#This Row],[ממוצע נע]:[חציון נע]])</f>
        <v>8.9</v>
      </c>
      <c r="G208" s="1" t="s">
        <v>89</v>
      </c>
      <c r="H208">
        <f>LEN(טבלה1[[#This Row],[טקסט]])</f>
        <v>763</v>
      </c>
      <c r="I208">
        <f>COUNTIF(טבלה1[עמודה1],טבלה1[[#This Row],[עמודה1]])</f>
        <v>2</v>
      </c>
      <c r="K208">
        <v>0</v>
      </c>
    </row>
    <row r="209" spans="1:11" x14ac:dyDescent="0.45">
      <c r="A209">
        <v>231310</v>
      </c>
      <c r="B209">
        <v>10</v>
      </c>
      <c r="C209">
        <v>10</v>
      </c>
      <c r="D209">
        <f>AVERAGE(C207:C211)</f>
        <v>9.6</v>
      </c>
      <c r="E209">
        <f>MEDIAN(C207:C211)</f>
        <v>10</v>
      </c>
      <c r="F209">
        <f>AVERAGEA(טבלה1[[#This Row],[ממוצע נע]:[חציון נע]])</f>
        <v>9.8000000000000007</v>
      </c>
      <c r="G209" s="1" t="s">
        <v>12</v>
      </c>
      <c r="H209">
        <f>LEN(טבלה1[[#This Row],[טקסט]])</f>
        <v>748</v>
      </c>
      <c r="I209">
        <f>COUNTIF(טבלה1[עמודה1],טבלה1[[#This Row],[עמודה1]])</f>
        <v>3</v>
      </c>
      <c r="K209">
        <v>0</v>
      </c>
    </row>
    <row r="210" spans="1:11" x14ac:dyDescent="0.45">
      <c r="A210">
        <v>627067</v>
      </c>
      <c r="B210">
        <v>10</v>
      </c>
      <c r="C210">
        <v>10</v>
      </c>
      <c r="D210">
        <f>AVERAGE(C208:C212)</f>
        <v>9.4</v>
      </c>
      <c r="E210">
        <f>MEDIAN(C208:C212)</f>
        <v>10</v>
      </c>
      <c r="F210">
        <f>AVERAGEA(טבלה1[[#This Row],[ממוצע נע]:[חציון נע]])</f>
        <v>9.6999999999999993</v>
      </c>
      <c r="G210" s="1" t="s">
        <v>50</v>
      </c>
      <c r="H210">
        <f>LEN(טבלה1[[#This Row],[טקסט]])</f>
        <v>748</v>
      </c>
      <c r="I210">
        <f>COUNTIF(טבלה1[עמודה1],טבלה1[[#This Row],[עמודה1]])</f>
        <v>3</v>
      </c>
      <c r="K210">
        <v>1</v>
      </c>
    </row>
    <row r="211" spans="1:11" x14ac:dyDescent="0.45">
      <c r="A211">
        <v>1022275</v>
      </c>
      <c r="B211">
        <v>9</v>
      </c>
      <c r="C211">
        <v>10</v>
      </c>
      <c r="D211">
        <f>AVERAGE(C209:C213)</f>
        <v>9</v>
      </c>
      <c r="E211">
        <f>MEDIAN(C209:C213)</f>
        <v>10</v>
      </c>
      <c r="F211">
        <f>AVERAGEA(טבלה1[[#This Row],[ממוצע נע]:[חציון נע]])</f>
        <v>9.5</v>
      </c>
      <c r="G211" s="1" t="s">
        <v>50</v>
      </c>
      <c r="H211">
        <f>LEN(טבלה1[[#This Row],[טקסט]])</f>
        <v>748</v>
      </c>
      <c r="I211">
        <f>COUNTIF(טבלה1[עמודה1],טבלה1[[#This Row],[עמודה1]])</f>
        <v>3</v>
      </c>
      <c r="K211">
        <v>0</v>
      </c>
    </row>
    <row r="212" spans="1:11" x14ac:dyDescent="0.45">
      <c r="A212">
        <v>2318996</v>
      </c>
      <c r="B212">
        <v>6</v>
      </c>
      <c r="C212">
        <v>8</v>
      </c>
      <c r="D212">
        <f>AVERAGE(C210:C214)</f>
        <v>8.6</v>
      </c>
      <c r="E212">
        <f>MEDIAN(C210:C214)</f>
        <v>8</v>
      </c>
      <c r="F212">
        <f>AVERAGEA(טבלה1[[#This Row],[ממוצע נע]:[חציון נע]])</f>
        <v>8.3000000000000007</v>
      </c>
      <c r="G212" s="1" t="s">
        <v>179</v>
      </c>
      <c r="H212">
        <f>LEN(טבלה1[[#This Row],[טקסט]])</f>
        <v>742</v>
      </c>
      <c r="I212">
        <f>COUNTIF(טבלה1[עמודה1],טבלה1[[#This Row],[עמודה1]])</f>
        <v>2</v>
      </c>
      <c r="K212">
        <v>0</v>
      </c>
    </row>
    <row r="213" spans="1:11" x14ac:dyDescent="0.45">
      <c r="A213">
        <v>2945506</v>
      </c>
      <c r="B213">
        <v>8</v>
      </c>
      <c r="C213">
        <v>7</v>
      </c>
      <c r="D213">
        <f>AVERAGE(C211:C215)</f>
        <v>8.1999999999999993</v>
      </c>
      <c r="E213">
        <f>MEDIAN(C211:C215)</f>
        <v>8</v>
      </c>
      <c r="F213">
        <f>AVERAGEA(טבלה1[[#This Row],[ממוצע נע]:[חציון נע]])</f>
        <v>8.1</v>
      </c>
      <c r="G213" s="1" t="s">
        <v>236</v>
      </c>
      <c r="H213">
        <f>LEN(טבלה1[[#This Row],[טקסט]])</f>
        <v>742</v>
      </c>
      <c r="I213">
        <f>COUNTIF(טבלה1[עמודה1],טבלה1[[#This Row],[עמודה1]])</f>
        <v>2</v>
      </c>
      <c r="K213">
        <v>0</v>
      </c>
    </row>
    <row r="214" spans="1:11" x14ac:dyDescent="0.45">
      <c r="A214">
        <v>2321695</v>
      </c>
      <c r="B214">
        <v>8</v>
      </c>
      <c r="C214">
        <v>8</v>
      </c>
      <c r="D214">
        <f>AVERAGE(C212:C216)</f>
        <v>8.1999999999999993</v>
      </c>
      <c r="E214">
        <f>MEDIAN(C212:C216)</f>
        <v>8</v>
      </c>
      <c r="F214">
        <f>AVERAGEA(טבלה1[[#This Row],[ממוצע נע]:[חציון נע]])</f>
        <v>8.1</v>
      </c>
      <c r="G214" s="1" t="s">
        <v>180</v>
      </c>
      <c r="H214">
        <f>LEN(טבלה1[[#This Row],[טקסט]])</f>
        <v>733</v>
      </c>
      <c r="I214">
        <f>COUNTIF(טבלה1[עמודה1],טבלה1[[#This Row],[עמודה1]])</f>
        <v>2</v>
      </c>
      <c r="K214">
        <v>0</v>
      </c>
    </row>
    <row r="215" spans="1:11" x14ac:dyDescent="0.45">
      <c r="A215">
        <v>2948204</v>
      </c>
      <c r="B215">
        <v>8</v>
      </c>
      <c r="C215">
        <v>8</v>
      </c>
      <c r="D215">
        <f>AVERAGE(C213:C217)</f>
        <v>8.6</v>
      </c>
      <c r="E215">
        <f>MEDIAN(C213:C217)</f>
        <v>8</v>
      </c>
      <c r="F215">
        <f>AVERAGEA(טבלה1[[#This Row],[ממוצע נע]:[חציון נע]])</f>
        <v>8.3000000000000007</v>
      </c>
      <c r="G215" s="1" t="s">
        <v>237</v>
      </c>
      <c r="H215">
        <f>LEN(טבלה1[[#This Row],[טקסט]])</f>
        <v>733</v>
      </c>
      <c r="I215">
        <f>COUNTIF(טבלה1[עמודה1],טבלה1[[#This Row],[עמודה1]])</f>
        <v>2</v>
      </c>
      <c r="K215">
        <v>0</v>
      </c>
    </row>
    <row r="216" spans="1:11" x14ac:dyDescent="0.45">
      <c r="A216">
        <v>2298391</v>
      </c>
      <c r="B216">
        <v>9</v>
      </c>
      <c r="C216">
        <v>10</v>
      </c>
      <c r="D216">
        <f>AVERAGE(C214:C218)</f>
        <v>9.1999999999999993</v>
      </c>
      <c r="E216">
        <f>MEDIAN(C214:C218)</f>
        <v>10</v>
      </c>
      <c r="F216">
        <f>AVERAGEA(טבלה1[[#This Row],[ממוצע נע]:[חציון נע]])</f>
        <v>9.6</v>
      </c>
      <c r="G216" s="1" t="s">
        <v>173</v>
      </c>
      <c r="H216">
        <f>LEN(טבלה1[[#This Row],[טקסט]])</f>
        <v>706</v>
      </c>
      <c r="I216">
        <f>COUNTIF(טבלה1[עמודה1],טבלה1[[#This Row],[עמודה1]])</f>
        <v>2</v>
      </c>
      <c r="K216">
        <v>0</v>
      </c>
    </row>
    <row r="217" spans="1:11" x14ac:dyDescent="0.45">
      <c r="A217">
        <v>2924906</v>
      </c>
      <c r="B217">
        <v>8</v>
      </c>
      <c r="C217">
        <v>10</v>
      </c>
      <c r="D217">
        <f>AVERAGE(C215:C219)</f>
        <v>9.6</v>
      </c>
      <c r="E217">
        <f>MEDIAN(C215:C219)</f>
        <v>10</v>
      </c>
      <c r="F217">
        <f>AVERAGEA(טבלה1[[#This Row],[ממוצע נע]:[חציון נע]])</f>
        <v>9.8000000000000007</v>
      </c>
      <c r="G217" s="1" t="s">
        <v>232</v>
      </c>
      <c r="H217">
        <f>LEN(טבלה1[[#This Row],[טקסט]])</f>
        <v>706</v>
      </c>
      <c r="I217">
        <f>COUNTIF(טבלה1[עמודה1],טבלה1[[#This Row],[עמודה1]])</f>
        <v>2</v>
      </c>
      <c r="K217">
        <v>0</v>
      </c>
    </row>
    <row r="218" spans="1:11" x14ac:dyDescent="0.45">
      <c r="A218">
        <v>2422829</v>
      </c>
      <c r="B218">
        <v>10</v>
      </c>
      <c r="C218">
        <v>10</v>
      </c>
      <c r="D218">
        <f>AVERAGE(C216:C220)</f>
        <v>10</v>
      </c>
      <c r="E218">
        <f>MEDIAN(C216:C220)</f>
        <v>10</v>
      </c>
      <c r="F218">
        <f>AVERAGEA(טבלה1[[#This Row],[ממוצע נע]:[חציון נע]])</f>
        <v>10</v>
      </c>
      <c r="G218" s="1" t="s">
        <v>188</v>
      </c>
      <c r="H218">
        <f>LEN(טבלה1[[#This Row],[טקסט]])</f>
        <v>704</v>
      </c>
      <c r="I218">
        <f>COUNTIF(טבלה1[עמודה1],טבלה1[[#This Row],[עמודה1]])</f>
        <v>3</v>
      </c>
      <c r="K218">
        <v>0</v>
      </c>
    </row>
    <row r="219" spans="1:11" x14ac:dyDescent="0.45">
      <c r="A219">
        <v>2736068</v>
      </c>
      <c r="B219">
        <v>9</v>
      </c>
      <c r="C219">
        <v>10</v>
      </c>
      <c r="D219">
        <f>AVERAGE(C217:C221)</f>
        <v>10</v>
      </c>
      <c r="E219">
        <f>MEDIAN(C217:C221)</f>
        <v>10</v>
      </c>
      <c r="F219">
        <f>AVERAGEA(טבלה1[[#This Row],[ממוצע נע]:[חציון נע]])</f>
        <v>10</v>
      </c>
      <c r="G219" s="1" t="s">
        <v>224</v>
      </c>
      <c r="H219">
        <f>LEN(טבלה1[[#This Row],[טקסט]])</f>
        <v>704</v>
      </c>
      <c r="I219">
        <f>COUNTIF(טבלה1[עמודה1],טבלה1[[#This Row],[עמודה1]])</f>
        <v>3</v>
      </c>
      <c r="K219">
        <v>1</v>
      </c>
    </row>
    <row r="220" spans="1:11" x14ac:dyDescent="0.45">
      <c r="A220">
        <v>3048404</v>
      </c>
      <c r="B220">
        <v>9</v>
      </c>
      <c r="C220">
        <v>10</v>
      </c>
      <c r="D220">
        <f>AVERAGE(C218:C222)</f>
        <v>9.8000000000000007</v>
      </c>
      <c r="E220">
        <f>MEDIAN(C218:C222)</f>
        <v>10</v>
      </c>
      <c r="F220">
        <f>AVERAGEA(טבלה1[[#This Row],[ממוצע נע]:[חציון נע]])</f>
        <v>9.9</v>
      </c>
      <c r="G220" s="1" t="s">
        <v>224</v>
      </c>
      <c r="H220">
        <f>LEN(טבלה1[[#This Row],[טקסט]])</f>
        <v>704</v>
      </c>
      <c r="I220">
        <f>COUNTIF(טבלה1[עמודה1],טבלה1[[#This Row],[עמודה1]])</f>
        <v>3</v>
      </c>
      <c r="K220">
        <v>0</v>
      </c>
    </row>
    <row r="221" spans="1:11" x14ac:dyDescent="0.45">
      <c r="A221">
        <v>264228</v>
      </c>
      <c r="B221">
        <v>1</v>
      </c>
      <c r="C221">
        <v>10</v>
      </c>
      <c r="D221">
        <f>AVERAGE(C219:C223)</f>
        <v>9.6</v>
      </c>
      <c r="E221">
        <f>MEDIAN(C219:C223)</f>
        <v>10</v>
      </c>
      <c r="F221">
        <f>AVERAGEA(טבלה1[[#This Row],[ממוצע נע]:[חציון נע]])</f>
        <v>9.8000000000000007</v>
      </c>
      <c r="G221" s="2" t="s">
        <v>265</v>
      </c>
      <c r="H221">
        <f>LEN(טבלה1[[#This Row],[טקסט]])</f>
        <v>696</v>
      </c>
      <c r="I221">
        <f>COUNTIF(טבלה1[עמודה1],טבלה1[[#This Row],[עמודה1]])</f>
        <v>3</v>
      </c>
      <c r="K221">
        <v>0</v>
      </c>
    </row>
    <row r="222" spans="1:11" x14ac:dyDescent="0.45">
      <c r="A222">
        <v>659961</v>
      </c>
      <c r="B222">
        <v>1</v>
      </c>
      <c r="C222">
        <v>9</v>
      </c>
      <c r="D222">
        <f>AVERAGE(C220:C224)</f>
        <v>9.1999999999999993</v>
      </c>
      <c r="E222">
        <f>MEDIAN(C220:C224)</f>
        <v>9</v>
      </c>
      <c r="F222">
        <f>AVERAGEA(טבלה1[[#This Row],[ממוצע נע]:[חציון נע]])</f>
        <v>9.1</v>
      </c>
      <c r="G222" s="1" t="s">
        <v>56</v>
      </c>
      <c r="H222">
        <f>LEN(טבלה1[[#This Row],[טקסט]])</f>
        <v>696</v>
      </c>
      <c r="I222">
        <f>COUNTIF(טבלה1[עמודה1],טבלה1[[#This Row],[עמודה1]])</f>
        <v>3</v>
      </c>
      <c r="K222">
        <v>1</v>
      </c>
    </row>
    <row r="223" spans="1:11" x14ac:dyDescent="0.45">
      <c r="A223">
        <v>1055169</v>
      </c>
      <c r="B223">
        <v>2</v>
      </c>
      <c r="C223">
        <v>9</v>
      </c>
      <c r="D223">
        <f>AVERAGE(C221:C225)</f>
        <v>9</v>
      </c>
      <c r="E223">
        <f>MEDIAN(C221:C225)</f>
        <v>9</v>
      </c>
      <c r="F223">
        <f>AVERAGEA(טבלה1[[#This Row],[ממוצע נע]:[חציון נע]])</f>
        <v>9</v>
      </c>
      <c r="G223" s="1" t="s">
        <v>56</v>
      </c>
      <c r="H223">
        <f>LEN(טבלה1[[#This Row],[טקסט]])</f>
        <v>696</v>
      </c>
      <c r="I223">
        <f>COUNTIF(טבלה1[עמודה1],טבלה1[[#This Row],[עמודה1]])</f>
        <v>3</v>
      </c>
      <c r="K223">
        <v>0</v>
      </c>
    </row>
    <row r="224" spans="1:11" x14ac:dyDescent="0.45">
      <c r="A224">
        <v>483267</v>
      </c>
      <c r="B224">
        <v>1</v>
      </c>
      <c r="C224">
        <v>8</v>
      </c>
      <c r="D224">
        <f>AVERAGE(C222:C226)</f>
        <v>8.8000000000000007</v>
      </c>
      <c r="E224">
        <f>MEDIAN(C222:C226)</f>
        <v>9</v>
      </c>
      <c r="F224">
        <f>AVERAGEA(טבלה1[[#This Row],[ממוצע נע]:[חציון נע]])</f>
        <v>8.9</v>
      </c>
      <c r="G224" s="1" t="s">
        <v>31</v>
      </c>
      <c r="H224">
        <f>LEN(טבלה1[[#This Row],[טקסט]])</f>
        <v>660</v>
      </c>
      <c r="I224">
        <f>COUNTIF(טבלה1[עמודה1],טבלה1[[#This Row],[עמודה1]])</f>
        <v>3</v>
      </c>
      <c r="K224">
        <v>0</v>
      </c>
    </row>
    <row r="225" spans="1:11" x14ac:dyDescent="0.45">
      <c r="A225">
        <v>878899</v>
      </c>
      <c r="B225">
        <v>2</v>
      </c>
      <c r="C225">
        <v>9</v>
      </c>
      <c r="D225">
        <f>AVERAGE(C223:C227)</f>
        <v>9</v>
      </c>
      <c r="E225">
        <f>MEDIAN(C223:C227)</f>
        <v>9</v>
      </c>
      <c r="F225">
        <f>AVERAGEA(טבלה1[[#This Row],[ממוצע נע]:[חציון נע]])</f>
        <v>9</v>
      </c>
      <c r="G225" s="1" t="s">
        <v>67</v>
      </c>
      <c r="H225">
        <f>LEN(טבלה1[[#This Row],[טקסט]])</f>
        <v>660</v>
      </c>
      <c r="I225">
        <f>COUNTIF(טבלה1[עמודה1],טבלה1[[#This Row],[עמודה1]])</f>
        <v>3</v>
      </c>
      <c r="K225">
        <v>1</v>
      </c>
    </row>
    <row r="226" spans="1:11" x14ac:dyDescent="0.45">
      <c r="A226">
        <v>1274107</v>
      </c>
      <c r="B226">
        <v>1</v>
      </c>
      <c r="C226">
        <v>9</v>
      </c>
      <c r="D226">
        <f>AVERAGE(C224:C228)</f>
        <v>9.1999999999999993</v>
      </c>
      <c r="E226">
        <f>MEDIAN(C224:C228)</f>
        <v>9</v>
      </c>
      <c r="F226">
        <f>AVERAGEA(טבלה1[[#This Row],[ממוצע נע]:[חציון נע]])</f>
        <v>9.1</v>
      </c>
      <c r="G226" s="1" t="s">
        <v>67</v>
      </c>
      <c r="H226">
        <f>LEN(טבלה1[[#This Row],[טקסט]])</f>
        <v>660</v>
      </c>
      <c r="I226">
        <f>COUNTIF(טבלה1[עמודה1],טבלה1[[#This Row],[עמודה1]])</f>
        <v>3</v>
      </c>
      <c r="K226">
        <v>0</v>
      </c>
    </row>
    <row r="227" spans="1:11" x14ac:dyDescent="0.45">
      <c r="A227">
        <v>284079</v>
      </c>
      <c r="B227">
        <v>10</v>
      </c>
      <c r="C227">
        <v>10</v>
      </c>
      <c r="D227">
        <f>AVERAGE(C225:C229)</f>
        <v>9.6</v>
      </c>
      <c r="E227">
        <f>MEDIAN(C225:C229)</f>
        <v>10</v>
      </c>
      <c r="F227">
        <f>AVERAGEA(טבלה1[[#This Row],[ממוצע נע]:[חציון נע]])</f>
        <v>9.8000000000000007</v>
      </c>
      <c r="G227" s="1" t="s">
        <v>23</v>
      </c>
      <c r="H227">
        <f>LEN(טבלה1[[#This Row],[טקסט]])</f>
        <v>631</v>
      </c>
      <c r="I227">
        <f>COUNTIF(טבלה1[עמודה1],טבלה1[[#This Row],[עמודה1]])</f>
        <v>3</v>
      </c>
      <c r="K227">
        <v>1</v>
      </c>
    </row>
    <row r="228" spans="1:11" x14ac:dyDescent="0.45">
      <c r="A228">
        <v>679796</v>
      </c>
      <c r="B228">
        <v>10</v>
      </c>
      <c r="C228">
        <v>10</v>
      </c>
      <c r="D228">
        <f>AVERAGE(C226:C230)</f>
        <v>9</v>
      </c>
      <c r="E228">
        <f>MEDIAN(C226:C230)</f>
        <v>10</v>
      </c>
      <c r="F228">
        <f>AVERAGEA(טבלה1[[#This Row],[ממוצע נע]:[חציון נע]])</f>
        <v>9.5</v>
      </c>
      <c r="G228" s="1" t="s">
        <v>23</v>
      </c>
      <c r="H228">
        <f>LEN(טבלה1[[#This Row],[טקסט]])</f>
        <v>631</v>
      </c>
      <c r="I228">
        <f>COUNTIF(טבלה1[עמודה1],טבלה1[[#This Row],[עמודה1]])</f>
        <v>3</v>
      </c>
      <c r="K228">
        <v>1</v>
      </c>
    </row>
    <row r="229" spans="1:11" x14ac:dyDescent="0.45">
      <c r="A229">
        <v>1075004</v>
      </c>
      <c r="B229">
        <v>10</v>
      </c>
      <c r="C229">
        <v>10</v>
      </c>
      <c r="D229">
        <f>AVERAGE(C227:C231)</f>
        <v>8.4</v>
      </c>
      <c r="E229">
        <f>MEDIAN(C227:C231)</f>
        <v>10</v>
      </c>
      <c r="F229">
        <f>AVERAGEA(טבלה1[[#This Row],[ממוצע נע]:[חציון נע]])</f>
        <v>9.1999999999999993</v>
      </c>
      <c r="G229" s="1" t="s">
        <v>23</v>
      </c>
      <c r="H229">
        <f>LEN(טבלה1[[#This Row],[טקסט]])</f>
        <v>631</v>
      </c>
      <c r="I229">
        <f>COUNTIF(טבלה1[עמודה1],טבלה1[[#This Row],[עמודה1]])</f>
        <v>3</v>
      </c>
      <c r="K229">
        <v>0</v>
      </c>
    </row>
    <row r="230" spans="1:11" x14ac:dyDescent="0.45">
      <c r="A230">
        <v>1694486</v>
      </c>
      <c r="B230">
        <v>5</v>
      </c>
      <c r="C230">
        <v>6</v>
      </c>
      <c r="D230">
        <f>AVERAGE(C228:C232)</f>
        <v>7.4</v>
      </c>
      <c r="E230">
        <f>MEDIAN(C228:C232)</f>
        <v>6</v>
      </c>
      <c r="F230">
        <f>AVERAGEA(טבלה1[[#This Row],[ממוצע נע]:[חציון נע]])</f>
        <v>6.7</v>
      </c>
      <c r="G230" s="1" t="s">
        <v>109</v>
      </c>
      <c r="H230">
        <f>LEN(טבלה1[[#This Row],[טקסט]])</f>
        <v>621</v>
      </c>
      <c r="I230">
        <f>COUNTIF(טבלה1[עמודה1],טבלה1[[#This Row],[עמודה1]])</f>
        <v>1</v>
      </c>
      <c r="K230">
        <v>0</v>
      </c>
    </row>
    <row r="231" spans="1:11" x14ac:dyDescent="0.45">
      <c r="A231">
        <v>221764</v>
      </c>
      <c r="B231">
        <v>7</v>
      </c>
      <c r="C231">
        <v>6</v>
      </c>
      <c r="D231">
        <f>AVERAGE(C229:C233)</f>
        <v>6.6</v>
      </c>
      <c r="E231">
        <f>MEDIAN(C229:C233)</f>
        <v>6</v>
      </c>
      <c r="F231">
        <f>AVERAGEA(טבלה1[[#This Row],[ממוצע נע]:[חציון נע]])</f>
        <v>6.3</v>
      </c>
      <c r="G231" s="1" t="s">
        <v>9</v>
      </c>
      <c r="H231">
        <f>LEN(טבלה1[[#This Row],[טקסט]])</f>
        <v>606</v>
      </c>
      <c r="I231">
        <f>COUNTIF(טבלה1[עמודה1],טבלה1[[#This Row],[עמודה1]])</f>
        <v>4</v>
      </c>
      <c r="K231">
        <v>0</v>
      </c>
    </row>
    <row r="232" spans="1:11" x14ac:dyDescent="0.45">
      <c r="A232">
        <v>617530</v>
      </c>
      <c r="B232">
        <v>8</v>
      </c>
      <c r="C232">
        <v>5</v>
      </c>
      <c r="D232">
        <f>AVERAGE(C230:C234)</f>
        <v>6.2</v>
      </c>
      <c r="E232">
        <f>MEDIAN(C230:C234)</f>
        <v>6</v>
      </c>
      <c r="F232">
        <f>AVERAGEA(טבלה1[[#This Row],[ממוצע נע]:[חציון נע]])</f>
        <v>6.1</v>
      </c>
      <c r="G232" s="1" t="s">
        <v>47</v>
      </c>
      <c r="H232">
        <f>LEN(טבלה1[[#This Row],[טקסט]])</f>
        <v>606</v>
      </c>
      <c r="I232">
        <f>COUNTIF(טבלה1[עמודה1],טבלה1[[#This Row],[עמודה1]])</f>
        <v>4</v>
      </c>
      <c r="K232">
        <v>1</v>
      </c>
    </row>
    <row r="233" spans="1:11" x14ac:dyDescent="0.45">
      <c r="A233">
        <v>1012738</v>
      </c>
      <c r="B233">
        <v>2</v>
      </c>
      <c r="C233">
        <v>6</v>
      </c>
      <c r="D233">
        <f>AVERAGE(C231:C235)</f>
        <v>5.2</v>
      </c>
      <c r="E233">
        <f>MEDIAN(C231:C235)</f>
        <v>6</v>
      </c>
      <c r="F233">
        <f>AVERAGEA(טבלה1[[#This Row],[ממוצע נע]:[חציון נע]])</f>
        <v>5.6</v>
      </c>
      <c r="G233" s="1" t="s">
        <v>47</v>
      </c>
      <c r="H233">
        <f>LEN(טבלה1[[#This Row],[טקסט]])</f>
        <v>606</v>
      </c>
      <c r="I233">
        <f>COUNTIF(טבלה1[עמודה1],טבלה1[[#This Row],[עמודה1]])</f>
        <v>4</v>
      </c>
      <c r="K233">
        <v>0</v>
      </c>
    </row>
    <row r="234" spans="1:11" x14ac:dyDescent="0.45">
      <c r="A234">
        <v>3285498</v>
      </c>
      <c r="B234">
        <v>8</v>
      </c>
      <c r="C234">
        <v>8</v>
      </c>
      <c r="D234">
        <f>AVERAGE(C232:C236)</f>
        <v>5.2</v>
      </c>
      <c r="E234">
        <f>MEDIAN(C232:C236)</f>
        <v>6</v>
      </c>
      <c r="F234">
        <f>AVERAGEA(טבלה1[[#This Row],[ממוצע נע]:[חציון נע]])</f>
        <v>5.6</v>
      </c>
      <c r="G234" s="1" t="s">
        <v>260</v>
      </c>
      <c r="H234">
        <f>LEN(טבלה1[[#This Row],[טקסט]])</f>
        <v>606</v>
      </c>
      <c r="I234">
        <f>COUNTIF(טבלה1[עמודה1],טבלה1[[#This Row],[עמודה1]])</f>
        <v>4</v>
      </c>
      <c r="K234">
        <v>0</v>
      </c>
    </row>
    <row r="235" spans="1:11" x14ac:dyDescent="0.45">
      <c r="A235">
        <v>3218293</v>
      </c>
      <c r="B235">
        <v>2</v>
      </c>
      <c r="C235">
        <v>1</v>
      </c>
      <c r="D235">
        <f>AVERAGE(C233:C237)</f>
        <v>5.2</v>
      </c>
      <c r="E235">
        <f>MEDIAN(C233:C237)</f>
        <v>6</v>
      </c>
      <c r="F235">
        <f>AVERAGEA(טבלה1[[#This Row],[ממוצע נע]:[חציון נע]])</f>
        <v>5.6</v>
      </c>
      <c r="G235" s="1" t="s">
        <v>258</v>
      </c>
      <c r="H235">
        <f>LEN(טבלה1[[#This Row],[טקסט]])</f>
        <v>591</v>
      </c>
      <c r="I235">
        <f>COUNTIF(טבלה1[עמודה1],טבלה1[[#This Row],[עמודה1]])</f>
        <v>1</v>
      </c>
      <c r="K235">
        <v>0</v>
      </c>
    </row>
    <row r="236" spans="1:11" x14ac:dyDescent="0.45">
      <c r="A236">
        <v>2550202</v>
      </c>
      <c r="B236">
        <v>10</v>
      </c>
      <c r="C236">
        <v>6</v>
      </c>
      <c r="D236">
        <f>AVERAGE(C234:C238)</f>
        <v>5.8</v>
      </c>
      <c r="E236">
        <f>MEDIAN(C234:C238)</f>
        <v>6</v>
      </c>
      <c r="F236">
        <f>AVERAGEA(טבלה1[[#This Row],[ממוצע נע]:[חציון נע]])</f>
        <v>5.9</v>
      </c>
      <c r="G236" s="1" t="s">
        <v>208</v>
      </c>
      <c r="H236">
        <f>LEN(טבלה1[[#This Row],[טקסט]])</f>
        <v>517</v>
      </c>
      <c r="I236">
        <f>COUNTIF(טבלה1[עמודה1],טבלה1[[#This Row],[עמודה1]])</f>
        <v>1</v>
      </c>
      <c r="K236">
        <v>0</v>
      </c>
    </row>
    <row r="237" spans="1:11" x14ac:dyDescent="0.45">
      <c r="A237">
        <v>1793116</v>
      </c>
      <c r="B237">
        <v>5</v>
      </c>
      <c r="C237">
        <v>5</v>
      </c>
      <c r="D237">
        <f>AVERAGE(C235:C239)</f>
        <v>5.8</v>
      </c>
      <c r="E237">
        <f>MEDIAN(C235:C239)</f>
        <v>6</v>
      </c>
      <c r="F237">
        <f>AVERAGEA(טבלה1[[#This Row],[ממוצע נע]:[חציון נע]])</f>
        <v>5.9</v>
      </c>
      <c r="G237" s="1" t="s">
        <v>115</v>
      </c>
      <c r="H237">
        <f>LEN(טבלה1[[#This Row],[טקסט]])</f>
        <v>514</v>
      </c>
      <c r="I237">
        <f>COUNTIF(טבלה1[עמודה1],טבלה1[[#This Row],[עמודה1]])</f>
        <v>1</v>
      </c>
      <c r="K237">
        <v>0</v>
      </c>
    </row>
    <row r="238" spans="1:11" x14ac:dyDescent="0.45">
      <c r="A238">
        <v>221753</v>
      </c>
      <c r="B238">
        <v>3</v>
      </c>
      <c r="C238">
        <v>9</v>
      </c>
      <c r="D238">
        <f>AVERAGE(C236:C240)</f>
        <v>7.2</v>
      </c>
      <c r="E238">
        <f>MEDIAN(C236:C240)</f>
        <v>8</v>
      </c>
      <c r="F238">
        <f>AVERAGEA(טבלה1[[#This Row],[ממוצע נע]:[חציון נע]])</f>
        <v>7.6</v>
      </c>
      <c r="G238" s="1" t="s">
        <v>7</v>
      </c>
      <c r="H238">
        <f>LEN(טבלה1[[#This Row],[טקסט]])</f>
        <v>507</v>
      </c>
      <c r="I238">
        <f>COUNTIF(טבלה1[עמודה1],טבלה1[[#This Row],[עמודה1]])</f>
        <v>3</v>
      </c>
      <c r="K238">
        <v>0</v>
      </c>
    </row>
    <row r="239" spans="1:11" x14ac:dyDescent="0.45">
      <c r="A239">
        <v>617519</v>
      </c>
      <c r="B239">
        <v>8</v>
      </c>
      <c r="C239">
        <v>8</v>
      </c>
      <c r="D239">
        <f>AVERAGE(C237:C241)</f>
        <v>8</v>
      </c>
      <c r="E239">
        <f>MEDIAN(C237:C241)</f>
        <v>8</v>
      </c>
      <c r="F239">
        <f>AVERAGEA(טבלה1[[#This Row],[ממוצע נע]:[חציון נע]])</f>
        <v>8</v>
      </c>
      <c r="G239" s="1" t="s">
        <v>45</v>
      </c>
      <c r="H239">
        <f>LEN(טבלה1[[#This Row],[טקסט]])</f>
        <v>507</v>
      </c>
      <c r="I239">
        <f>COUNTIF(טבלה1[עמודה1],טבלה1[[#This Row],[עמודה1]])</f>
        <v>3</v>
      </c>
      <c r="K239">
        <v>1</v>
      </c>
    </row>
    <row r="240" spans="1:11" x14ac:dyDescent="0.45">
      <c r="A240">
        <v>1012727</v>
      </c>
      <c r="B240">
        <v>8</v>
      </c>
      <c r="C240">
        <v>8</v>
      </c>
      <c r="D240">
        <f>AVERAGE(C238:C242)</f>
        <v>9</v>
      </c>
      <c r="E240">
        <f>MEDIAN(C238:C242)</f>
        <v>9</v>
      </c>
      <c r="F240">
        <f>AVERAGEA(טבלה1[[#This Row],[ממוצע נע]:[חציון נע]])</f>
        <v>9</v>
      </c>
      <c r="G240" s="1" t="s">
        <v>45</v>
      </c>
      <c r="H240">
        <f>LEN(טבלה1[[#This Row],[טקסט]])</f>
        <v>507</v>
      </c>
      <c r="I240">
        <f>COUNTIF(טבלה1[עמודה1],טבלה1[[#This Row],[עמודה1]])</f>
        <v>3</v>
      </c>
      <c r="K240">
        <v>0</v>
      </c>
    </row>
    <row r="241" spans="1:11" x14ac:dyDescent="0.45">
      <c r="A241">
        <v>221748</v>
      </c>
      <c r="B241">
        <v>10</v>
      </c>
      <c r="C241">
        <v>10</v>
      </c>
      <c r="D241">
        <f>AVERAGE(C239:C243)</f>
        <v>9.1999999999999993</v>
      </c>
      <c r="E241">
        <f>MEDIAN(C239:C243)</f>
        <v>10</v>
      </c>
      <c r="F241">
        <f>AVERAGEA(טבלה1[[#This Row],[ממוצע נע]:[חציון נע]])</f>
        <v>9.6</v>
      </c>
      <c r="G241" s="1" t="s">
        <v>6</v>
      </c>
      <c r="H241">
        <f>LEN(טבלה1[[#This Row],[טקסט]])</f>
        <v>501</v>
      </c>
      <c r="I241">
        <f>COUNTIF(טבלה1[עמודה1],טבלה1[[#This Row],[עמודה1]])</f>
        <v>3</v>
      </c>
      <c r="K241">
        <v>1</v>
      </c>
    </row>
    <row r="242" spans="1:11" x14ac:dyDescent="0.45">
      <c r="A242">
        <v>617514</v>
      </c>
      <c r="B242">
        <v>10</v>
      </c>
      <c r="C242">
        <v>10</v>
      </c>
      <c r="D242">
        <f>AVERAGE(C240:C244)</f>
        <v>9.1999999999999993</v>
      </c>
      <c r="E242">
        <f>MEDIAN(C240:C244)</f>
        <v>10</v>
      </c>
      <c r="F242">
        <f>AVERAGEA(טבלה1[[#This Row],[ממוצע נע]:[חציון נע]])</f>
        <v>9.6</v>
      </c>
      <c r="G242" s="1" t="s">
        <v>6</v>
      </c>
      <c r="H242">
        <f>LEN(טבלה1[[#This Row],[טקסט]])</f>
        <v>501</v>
      </c>
      <c r="I242">
        <f>COUNTIF(טבלה1[עמודה1],טבלה1[[#This Row],[עמודה1]])</f>
        <v>3</v>
      </c>
      <c r="K242">
        <v>1</v>
      </c>
    </row>
    <row r="243" spans="1:11" x14ac:dyDescent="0.45">
      <c r="A243">
        <v>1012722</v>
      </c>
      <c r="B243">
        <v>10</v>
      </c>
      <c r="C243">
        <v>10</v>
      </c>
      <c r="D243">
        <f>AVERAGE(C241:C245)</f>
        <v>9.1999999999999993</v>
      </c>
      <c r="E243">
        <f>MEDIAN(C241:C245)</f>
        <v>10</v>
      </c>
      <c r="F243">
        <f>AVERAGEA(טבלה1[[#This Row],[ממוצע נע]:[חציון נע]])</f>
        <v>9.6</v>
      </c>
      <c r="G243" s="1" t="s">
        <v>6</v>
      </c>
      <c r="H243">
        <f>LEN(טבלה1[[#This Row],[טקסט]])</f>
        <v>501</v>
      </c>
      <c r="I243">
        <f>COUNTIF(טבלה1[עמודה1],טבלה1[[#This Row],[עמודה1]])</f>
        <v>3</v>
      </c>
      <c r="K243">
        <v>0</v>
      </c>
    </row>
    <row r="244" spans="1:11" x14ac:dyDescent="0.45">
      <c r="A244">
        <v>2924971</v>
      </c>
      <c r="B244">
        <v>1</v>
      </c>
      <c r="C244">
        <v>8</v>
      </c>
      <c r="D244">
        <f>AVERAGE(C242:C246)</f>
        <v>8.8000000000000007</v>
      </c>
      <c r="E244">
        <f>MEDIAN(C242:C246)</f>
        <v>8</v>
      </c>
      <c r="F244">
        <f>AVERAGEA(טבלה1[[#This Row],[ממוצע נע]:[חציון נע]])</f>
        <v>8.4</v>
      </c>
      <c r="G244" s="1" t="s">
        <v>233</v>
      </c>
      <c r="H244">
        <f>LEN(טבלה1[[#This Row],[טקסט]])</f>
        <v>500</v>
      </c>
      <c r="I244">
        <f>COUNTIF(טבלה1[עמודה1],טבלה1[[#This Row],[עמודה1]])</f>
        <v>1</v>
      </c>
      <c r="K244">
        <v>0</v>
      </c>
    </row>
    <row r="245" spans="1:11" x14ac:dyDescent="0.45">
      <c r="A245">
        <v>284069</v>
      </c>
      <c r="B245">
        <v>8</v>
      </c>
      <c r="C245">
        <v>8</v>
      </c>
      <c r="D245">
        <f>AVERAGE(C243:C247)</f>
        <v>8.6</v>
      </c>
      <c r="E245">
        <f>MEDIAN(C243:C247)</f>
        <v>8</v>
      </c>
      <c r="F245">
        <f>AVERAGEA(טבלה1[[#This Row],[ממוצע נע]:[חציון נע]])</f>
        <v>8.3000000000000007</v>
      </c>
      <c r="G245" s="1" t="s">
        <v>21</v>
      </c>
      <c r="H245">
        <f>LEN(טבלה1[[#This Row],[טקסט]])</f>
        <v>498</v>
      </c>
      <c r="I245">
        <f>COUNTIF(טבלה1[עמודה1],טבלה1[[#This Row],[עמודה1]])</f>
        <v>3</v>
      </c>
      <c r="K245">
        <v>0</v>
      </c>
    </row>
    <row r="246" spans="1:11" x14ac:dyDescent="0.45">
      <c r="A246">
        <v>679786</v>
      </c>
      <c r="B246">
        <v>9</v>
      </c>
      <c r="C246">
        <v>8</v>
      </c>
      <c r="D246">
        <f>AVERAGE(C244:C248)</f>
        <v>8.4</v>
      </c>
      <c r="E246">
        <f>MEDIAN(C244:C248)</f>
        <v>8</v>
      </c>
      <c r="F246">
        <f>AVERAGEA(טבלה1[[#This Row],[ממוצע נע]:[חציון נע]])</f>
        <v>8.1999999999999993</v>
      </c>
      <c r="G246" s="1" t="s">
        <v>59</v>
      </c>
      <c r="H246">
        <f>LEN(טבלה1[[#This Row],[טקסט]])</f>
        <v>498</v>
      </c>
      <c r="I246">
        <f>COUNTIF(טבלה1[עמודה1],טבלה1[[#This Row],[עמודה1]])</f>
        <v>3</v>
      </c>
      <c r="K246">
        <v>1</v>
      </c>
    </row>
    <row r="247" spans="1:11" x14ac:dyDescent="0.45">
      <c r="A247">
        <v>1074994</v>
      </c>
      <c r="B247">
        <v>3</v>
      </c>
      <c r="C247">
        <v>9</v>
      </c>
      <c r="D247">
        <f>AVERAGE(C245:C249)</f>
        <v>8.6</v>
      </c>
      <c r="E247">
        <f>MEDIAN(C245:C249)</f>
        <v>9</v>
      </c>
      <c r="F247">
        <f>AVERAGEA(טבלה1[[#This Row],[ממוצע נע]:[חציון נע]])</f>
        <v>8.8000000000000007</v>
      </c>
      <c r="G247" s="1" t="s">
        <v>59</v>
      </c>
      <c r="H247">
        <f>LEN(טבלה1[[#This Row],[טקסט]])</f>
        <v>498</v>
      </c>
      <c r="I247">
        <f>COUNTIF(טבלה1[עמודה1],טבלה1[[#This Row],[עמודה1]])</f>
        <v>3</v>
      </c>
      <c r="K247">
        <v>0</v>
      </c>
    </row>
    <row r="248" spans="1:11" x14ac:dyDescent="0.45">
      <c r="A248">
        <v>2298462</v>
      </c>
      <c r="B248">
        <v>2</v>
      </c>
      <c r="C248">
        <v>9</v>
      </c>
      <c r="D248">
        <f>AVERAGE(C246:C250)</f>
        <v>8.8000000000000007</v>
      </c>
      <c r="E248">
        <f>MEDIAN(C246:C250)</f>
        <v>9</v>
      </c>
      <c r="F248">
        <f>AVERAGEA(טבלה1[[#This Row],[ממוצע נע]:[חציון נע]])</f>
        <v>8.9</v>
      </c>
      <c r="G248" s="1" t="s">
        <v>174</v>
      </c>
      <c r="H248">
        <f>LEN(טבלה1[[#This Row],[טקסט]])</f>
        <v>485</v>
      </c>
      <c r="I248">
        <f>COUNTIF(טבלה1[עמודה1],טבלה1[[#This Row],[עמודה1]])</f>
        <v>3</v>
      </c>
      <c r="K248">
        <v>1</v>
      </c>
    </row>
    <row r="249" spans="1:11" x14ac:dyDescent="0.45">
      <c r="A249">
        <v>2611754</v>
      </c>
      <c r="B249">
        <v>2</v>
      </c>
      <c r="C249">
        <v>9</v>
      </c>
      <c r="D249">
        <f>AVERAGE(C247:C251)</f>
        <v>7.8</v>
      </c>
      <c r="E249">
        <f>MEDIAN(C247:C251)</f>
        <v>9</v>
      </c>
      <c r="F249">
        <f>AVERAGEA(טבלה1[[#This Row],[ממוצע נע]:[חציון נע]])</f>
        <v>8.4</v>
      </c>
      <c r="G249" s="1" t="s">
        <v>174</v>
      </c>
      <c r="H249">
        <f>LEN(טבלה1[[#This Row],[טקסט]])</f>
        <v>485</v>
      </c>
      <c r="I249">
        <f>COUNTIF(טבלה1[עמודה1],טבלה1[[#This Row],[עמודה1]])</f>
        <v>3</v>
      </c>
      <c r="K249">
        <v>1</v>
      </c>
    </row>
    <row r="250" spans="1:11" x14ac:dyDescent="0.45">
      <c r="A250">
        <v>2924975</v>
      </c>
      <c r="B250">
        <v>2</v>
      </c>
      <c r="C250">
        <v>9</v>
      </c>
      <c r="D250">
        <f>AVERAGE(C248:C252)</f>
        <v>7.6</v>
      </c>
      <c r="E250">
        <f>MEDIAN(C248:C252)</f>
        <v>9</v>
      </c>
      <c r="F250">
        <f>AVERAGEA(טבלה1[[#This Row],[ממוצע נע]:[חציון נע]])</f>
        <v>8.3000000000000007</v>
      </c>
      <c r="G250" s="1" t="s">
        <v>174</v>
      </c>
      <c r="H250">
        <f>LEN(טבלה1[[#This Row],[טקסט]])</f>
        <v>485</v>
      </c>
      <c r="I250">
        <f>COUNTIF(טבלה1[עמודה1],טבלה1[[#This Row],[עמודה1]])</f>
        <v>3</v>
      </c>
      <c r="K250">
        <v>0</v>
      </c>
    </row>
    <row r="251" spans="1:11" x14ac:dyDescent="0.45">
      <c r="A251">
        <v>2236908</v>
      </c>
      <c r="B251">
        <v>3</v>
      </c>
      <c r="C251">
        <v>3</v>
      </c>
      <c r="D251">
        <f>AVERAGE(C249:C253)</f>
        <v>7.4</v>
      </c>
      <c r="E251">
        <f>MEDIAN(C249:C253)</f>
        <v>8</v>
      </c>
      <c r="F251">
        <f>AVERAGEA(טבלה1[[#This Row],[ממוצע נע]:[חציון נע]])</f>
        <v>7.7</v>
      </c>
      <c r="G251" s="1" t="s">
        <v>161</v>
      </c>
      <c r="H251">
        <f>LEN(טבלה1[[#This Row],[טקסט]])</f>
        <v>483</v>
      </c>
      <c r="I251">
        <f>COUNTIF(טבלה1[עמודה1],טבלה1[[#This Row],[עמודה1]])</f>
        <v>1</v>
      </c>
      <c r="K251">
        <v>0</v>
      </c>
    </row>
    <row r="252" spans="1:11" x14ac:dyDescent="0.45">
      <c r="A252">
        <v>244762</v>
      </c>
      <c r="B252">
        <v>8</v>
      </c>
      <c r="C252">
        <v>8</v>
      </c>
      <c r="D252">
        <f>AVERAGE(C250:C254)</f>
        <v>7.4</v>
      </c>
      <c r="E252">
        <f>MEDIAN(C250:C254)</f>
        <v>8</v>
      </c>
      <c r="F252">
        <f>AVERAGEA(טבלה1[[#This Row],[ממוצע נע]:[חציון נע]])</f>
        <v>7.7</v>
      </c>
      <c r="G252" s="1" t="s">
        <v>17</v>
      </c>
      <c r="H252">
        <f>LEN(טבלה1[[#This Row],[טקסט]])</f>
        <v>482</v>
      </c>
      <c r="I252">
        <f>COUNTIF(טבלה1[עמודה1],טבלה1[[#This Row],[עמודה1]])</f>
        <v>3</v>
      </c>
      <c r="K252">
        <v>0</v>
      </c>
    </row>
    <row r="253" spans="1:11" x14ac:dyDescent="0.45">
      <c r="A253">
        <v>640518</v>
      </c>
      <c r="B253">
        <v>8</v>
      </c>
      <c r="C253">
        <v>8</v>
      </c>
      <c r="D253">
        <f>AVERAGE(C251:C255)</f>
        <v>6.6</v>
      </c>
      <c r="E253">
        <f>MEDIAN(C251:C255)</f>
        <v>8</v>
      </c>
      <c r="F253">
        <f>AVERAGEA(טבלה1[[#This Row],[ממוצע נע]:[חציון נע]])</f>
        <v>7.3</v>
      </c>
      <c r="G253" s="1" t="s">
        <v>54</v>
      </c>
      <c r="H253">
        <f>LEN(טבלה1[[#This Row],[טקסט]])</f>
        <v>482</v>
      </c>
      <c r="I253">
        <f>COUNTIF(טבלה1[עמודה1],טבלה1[[#This Row],[עמודה1]])</f>
        <v>3</v>
      </c>
      <c r="K253">
        <v>1</v>
      </c>
    </row>
    <row r="254" spans="1:11" x14ac:dyDescent="0.45">
      <c r="A254">
        <v>1035726</v>
      </c>
      <c r="B254">
        <v>8</v>
      </c>
      <c r="C254">
        <v>9</v>
      </c>
      <c r="D254">
        <f>AVERAGE(C252:C256)</f>
        <v>7</v>
      </c>
      <c r="E254">
        <f>MEDIAN(C252:C256)</f>
        <v>8</v>
      </c>
      <c r="F254">
        <f>AVERAGEA(טבלה1[[#This Row],[ממוצע נע]:[חציון נע]])</f>
        <v>7.5</v>
      </c>
      <c r="G254" s="1" t="s">
        <v>54</v>
      </c>
      <c r="H254">
        <f>LEN(טבלה1[[#This Row],[טקסט]])</f>
        <v>482</v>
      </c>
      <c r="I254">
        <f>COUNTIF(טבלה1[עמודה1],טבלה1[[#This Row],[עמודה1]])</f>
        <v>3</v>
      </c>
      <c r="K254">
        <v>0</v>
      </c>
    </row>
    <row r="255" spans="1:11" x14ac:dyDescent="0.45">
      <c r="A255">
        <v>1420984</v>
      </c>
      <c r="B255">
        <v>1</v>
      </c>
      <c r="C255">
        <v>5</v>
      </c>
      <c r="D255">
        <f>AVERAGE(C253:C257)</f>
        <v>6.4</v>
      </c>
      <c r="E255">
        <f>MEDIAN(C253:C257)</f>
        <v>5</v>
      </c>
      <c r="F255">
        <f>AVERAGEA(טבלה1[[#This Row],[ממוצע נע]:[חציון נע]])</f>
        <v>5.7</v>
      </c>
      <c r="G255" s="1" t="s">
        <v>83</v>
      </c>
      <c r="H255">
        <f>LEN(טבלה1[[#This Row],[טקסט]])</f>
        <v>478</v>
      </c>
      <c r="I255">
        <f>COUNTIF(טבלה1[עמודה1],טבלה1[[#This Row],[עמודה1]])</f>
        <v>2</v>
      </c>
      <c r="K255">
        <v>0</v>
      </c>
    </row>
    <row r="256" spans="1:11" x14ac:dyDescent="0.45">
      <c r="A256">
        <v>1689690</v>
      </c>
      <c r="B256">
        <v>1</v>
      </c>
      <c r="C256">
        <v>5</v>
      </c>
      <c r="D256">
        <f>AVERAGE(C254:C258)</f>
        <v>5.8</v>
      </c>
      <c r="E256">
        <f>MEDIAN(C254:C258)</f>
        <v>5</v>
      </c>
      <c r="F256">
        <f>AVERAGEA(טבלה1[[#This Row],[ממוצע נע]:[חציון נע]])</f>
        <v>5.4</v>
      </c>
      <c r="G256" s="1" t="s">
        <v>108</v>
      </c>
      <c r="H256">
        <f>LEN(טבלה1[[#This Row],[טקסט]])</f>
        <v>478</v>
      </c>
      <c r="I256">
        <f>COUNTIF(טבלה1[עמודה1],טבלה1[[#This Row],[עמודה1]])</f>
        <v>2</v>
      </c>
      <c r="K256">
        <v>0</v>
      </c>
    </row>
    <row r="257" spans="1:11" x14ac:dyDescent="0.45">
      <c r="A257">
        <v>1835490</v>
      </c>
      <c r="B257">
        <v>5</v>
      </c>
      <c r="C257">
        <v>5</v>
      </c>
      <c r="D257">
        <f>AVERAGE(C255:C259)</f>
        <v>5.6</v>
      </c>
      <c r="E257">
        <f>MEDIAN(C255:C259)</f>
        <v>5</v>
      </c>
      <c r="F257">
        <f>AVERAGEA(טבלה1[[#This Row],[ממוצע נע]:[חציון נע]])</f>
        <v>5.3</v>
      </c>
      <c r="G257" s="1" t="s">
        <v>118</v>
      </c>
      <c r="H257">
        <f>LEN(טבלה1[[#This Row],[טקסט]])</f>
        <v>450</v>
      </c>
      <c r="I257">
        <f>COUNTIF(טבלה1[עמודה1],טבלה1[[#This Row],[עמודה1]])</f>
        <v>2</v>
      </c>
      <c r="K257">
        <v>1</v>
      </c>
    </row>
    <row r="258" spans="1:11" x14ac:dyDescent="0.45">
      <c r="A258">
        <v>2098129</v>
      </c>
      <c r="B258">
        <v>5</v>
      </c>
      <c r="C258">
        <v>5</v>
      </c>
      <c r="D258">
        <f>AVERAGE(C256:C260)</f>
        <v>6.6</v>
      </c>
      <c r="E258">
        <f>MEDIAN(C256:C260)</f>
        <v>5</v>
      </c>
      <c r="F258">
        <f>AVERAGEA(טבלה1[[#This Row],[ממוצע נע]:[חציון נע]])</f>
        <v>5.8</v>
      </c>
      <c r="G258" s="1" t="s">
        <v>118</v>
      </c>
      <c r="H258">
        <f>LEN(טבלה1[[#This Row],[טקסט]])</f>
        <v>450</v>
      </c>
      <c r="I258">
        <f>COUNTIF(טבלה1[עמודה1],טבלה1[[#This Row],[עמודה1]])</f>
        <v>2</v>
      </c>
      <c r="K258">
        <v>0</v>
      </c>
    </row>
    <row r="259" spans="1:11" x14ac:dyDescent="0.45">
      <c r="A259">
        <v>231304</v>
      </c>
      <c r="B259">
        <v>1</v>
      </c>
      <c r="C259">
        <v>8</v>
      </c>
      <c r="D259">
        <f>AVERAGE(C257:C261)</f>
        <v>7.6</v>
      </c>
      <c r="E259">
        <f>MEDIAN(C257:C261)</f>
        <v>8</v>
      </c>
      <c r="F259">
        <f>AVERAGEA(טבלה1[[#This Row],[ממוצע נע]:[חציון נע]])</f>
        <v>7.8</v>
      </c>
      <c r="G259" s="1" t="s">
        <v>11</v>
      </c>
      <c r="H259">
        <f>LEN(טבלה1[[#This Row],[טקסט]])</f>
        <v>443</v>
      </c>
      <c r="I259">
        <f>COUNTIF(טבלה1[עמודה1],טבלה1[[#This Row],[עמודה1]])</f>
        <v>1</v>
      </c>
      <c r="K259">
        <v>0</v>
      </c>
    </row>
    <row r="260" spans="1:11" x14ac:dyDescent="0.45">
      <c r="A260">
        <v>2213444</v>
      </c>
      <c r="B260">
        <v>9</v>
      </c>
      <c r="C260">
        <v>10</v>
      </c>
      <c r="D260">
        <f>AVERAGE(C258:C262)</f>
        <v>8.6</v>
      </c>
      <c r="E260">
        <f>MEDIAN(C258:C262)</f>
        <v>10</v>
      </c>
      <c r="F260">
        <f>AVERAGEA(טבלה1[[#This Row],[ממוצע נע]:[חציון נע]])</f>
        <v>9.3000000000000007</v>
      </c>
      <c r="G260" s="1" t="s">
        <v>150</v>
      </c>
      <c r="H260">
        <f>LEN(טבלה1[[#This Row],[טקסט]])</f>
        <v>437</v>
      </c>
      <c r="I260">
        <f>COUNTIF(טבלה1[עמודה1],טבלה1[[#This Row],[עמודה1]])</f>
        <v>3</v>
      </c>
      <c r="K260">
        <v>1</v>
      </c>
    </row>
    <row r="261" spans="1:11" x14ac:dyDescent="0.45">
      <c r="A261">
        <v>2526755</v>
      </c>
      <c r="B261">
        <v>9</v>
      </c>
      <c r="C261">
        <v>10</v>
      </c>
      <c r="D261">
        <f>AVERAGE(C259:C263)</f>
        <v>8.8000000000000007</v>
      </c>
      <c r="E261">
        <f>MEDIAN(C259:C263)</f>
        <v>10</v>
      </c>
      <c r="F261">
        <f>AVERAGEA(טבלה1[[#This Row],[ממוצע נע]:[חציון נע]])</f>
        <v>9.4</v>
      </c>
      <c r="G261" s="1" t="s">
        <v>150</v>
      </c>
      <c r="H261">
        <f>LEN(טבלה1[[#This Row],[טקסט]])</f>
        <v>437</v>
      </c>
      <c r="I261">
        <f>COUNTIF(טבלה1[עמודה1],טבלה1[[#This Row],[עמודה1]])</f>
        <v>3</v>
      </c>
      <c r="K261">
        <v>1</v>
      </c>
    </row>
    <row r="262" spans="1:11" x14ac:dyDescent="0.45">
      <c r="A262">
        <v>2839976</v>
      </c>
      <c r="B262">
        <v>9</v>
      </c>
      <c r="C262">
        <v>10</v>
      </c>
      <c r="D262">
        <f>AVERAGE(C260:C264)</f>
        <v>8.8000000000000007</v>
      </c>
      <c r="E262">
        <f>MEDIAN(C260:C264)</f>
        <v>10</v>
      </c>
      <c r="F262">
        <f>AVERAGEA(טבלה1[[#This Row],[ממוצע נע]:[חציון נע]])</f>
        <v>9.4</v>
      </c>
      <c r="G262" s="1" t="s">
        <v>150</v>
      </c>
      <c r="H262">
        <f>LEN(טבלה1[[#This Row],[טקסט]])</f>
        <v>437</v>
      </c>
      <c r="I262">
        <f>COUNTIF(טבלה1[עמודה1],טבלה1[[#This Row],[עמודה1]])</f>
        <v>3</v>
      </c>
      <c r="K262">
        <v>0</v>
      </c>
    </row>
    <row r="263" spans="1:11" x14ac:dyDescent="0.45">
      <c r="A263">
        <v>1515338</v>
      </c>
      <c r="B263">
        <v>8</v>
      </c>
      <c r="C263">
        <v>6</v>
      </c>
      <c r="D263">
        <f>AVERAGE(C261:C265)</f>
        <v>8.6</v>
      </c>
      <c r="E263">
        <f>MEDIAN(C261:C265)</f>
        <v>9</v>
      </c>
      <c r="F263">
        <f>AVERAGEA(טבלה1[[#This Row],[ממוצע נע]:[חציון נע]])</f>
        <v>8.8000000000000007</v>
      </c>
      <c r="G263" s="1" t="s">
        <v>92</v>
      </c>
      <c r="H263">
        <f>LEN(טבלה1[[#This Row],[טקסט]])</f>
        <v>434</v>
      </c>
      <c r="I263">
        <f>COUNTIF(טבלה1[עמודה1],טבלה1[[#This Row],[עמודה1]])</f>
        <v>2</v>
      </c>
      <c r="K263">
        <v>0</v>
      </c>
    </row>
    <row r="264" spans="1:11" x14ac:dyDescent="0.45">
      <c r="A264">
        <v>3104335</v>
      </c>
      <c r="B264">
        <v>8</v>
      </c>
      <c r="C264">
        <v>8</v>
      </c>
      <c r="D264">
        <f>AVERAGE(C262:C266)</f>
        <v>8.6</v>
      </c>
      <c r="E264">
        <f>MEDIAN(C262:C266)</f>
        <v>9</v>
      </c>
      <c r="F264">
        <f>AVERAGEA(טבלה1[[#This Row],[ממוצע נע]:[חציון נע]])</f>
        <v>8.8000000000000007</v>
      </c>
      <c r="G264" s="1" t="s">
        <v>243</v>
      </c>
      <c r="H264">
        <f>LEN(טבלה1[[#This Row],[טקסט]])</f>
        <v>434</v>
      </c>
      <c r="I264">
        <f>COUNTIF(טבלה1[עמודה1],טבלה1[[#This Row],[עמודה1]])</f>
        <v>2</v>
      </c>
      <c r="K264">
        <v>0</v>
      </c>
    </row>
    <row r="265" spans="1:11" x14ac:dyDescent="0.45">
      <c r="A265">
        <v>2191765</v>
      </c>
      <c r="B265">
        <v>9</v>
      </c>
      <c r="C265">
        <v>9</v>
      </c>
      <c r="D265">
        <f>AVERAGE(C263:C267)</f>
        <v>8.4</v>
      </c>
      <c r="E265">
        <f>MEDIAN(C263:C267)</f>
        <v>9</v>
      </c>
      <c r="F265">
        <f>AVERAGEA(טבלה1[[#This Row],[ממוצע נע]:[חציון נע]])</f>
        <v>8.6999999999999993</v>
      </c>
      <c r="G265" s="1" t="s">
        <v>135</v>
      </c>
      <c r="H265">
        <f>LEN(טבלה1[[#This Row],[טקסט]])</f>
        <v>426</v>
      </c>
      <c r="I265">
        <f>COUNTIF(טבלה1[עמודה1],טבלה1[[#This Row],[עמודה1]])</f>
        <v>3</v>
      </c>
      <c r="K265">
        <v>0</v>
      </c>
    </row>
    <row r="266" spans="1:11" x14ac:dyDescent="0.45">
      <c r="A266">
        <v>2505077</v>
      </c>
      <c r="B266">
        <v>9</v>
      </c>
      <c r="C266">
        <v>10</v>
      </c>
      <c r="D266">
        <f>AVERAGE(C264:C268)</f>
        <v>8.4</v>
      </c>
      <c r="E266">
        <f>MEDIAN(C264:C268)</f>
        <v>9</v>
      </c>
      <c r="F266">
        <f>AVERAGEA(טבלה1[[#This Row],[ממוצע נע]:[חציון נע]])</f>
        <v>8.6999999999999993</v>
      </c>
      <c r="G266" s="1" t="s">
        <v>193</v>
      </c>
      <c r="H266">
        <f>LEN(טבלה1[[#This Row],[טקסט]])</f>
        <v>426</v>
      </c>
      <c r="I266">
        <f>COUNTIF(טבלה1[עמודה1],טבלה1[[#This Row],[עמודה1]])</f>
        <v>3</v>
      </c>
      <c r="K266">
        <v>1</v>
      </c>
    </row>
    <row r="267" spans="1:11" x14ac:dyDescent="0.45">
      <c r="A267">
        <v>2818298</v>
      </c>
      <c r="B267">
        <v>2</v>
      </c>
      <c r="C267">
        <v>9</v>
      </c>
      <c r="D267">
        <f>AVERAGE(C265:C269)</f>
        <v>8</v>
      </c>
      <c r="E267">
        <f>MEDIAN(C265:C269)</f>
        <v>9</v>
      </c>
      <c r="F267">
        <f>AVERAGEA(טבלה1[[#This Row],[ממוצע נע]:[חציון נע]])</f>
        <v>8.5</v>
      </c>
      <c r="G267" s="1" t="s">
        <v>193</v>
      </c>
      <c r="H267">
        <f>LEN(טבלה1[[#This Row],[טקסט]])</f>
        <v>426</v>
      </c>
      <c r="I267">
        <f>COUNTIF(טבלה1[עמודה1],טבלה1[[#This Row],[עמודה1]])</f>
        <v>3</v>
      </c>
      <c r="K267">
        <v>0</v>
      </c>
    </row>
    <row r="268" spans="1:11" x14ac:dyDescent="0.45">
      <c r="A268">
        <v>1676031</v>
      </c>
      <c r="B268">
        <v>5</v>
      </c>
      <c r="C268">
        <v>6</v>
      </c>
      <c r="D268">
        <f>AVERAGE(C266:C270)</f>
        <v>7.4</v>
      </c>
      <c r="E268">
        <f>MEDIAN(C266:C270)</f>
        <v>6</v>
      </c>
      <c r="F268">
        <f>AVERAGEA(טבלה1[[#This Row],[ממוצע נע]:[חציון נע]])</f>
        <v>6.7</v>
      </c>
      <c r="G268" s="1" t="s">
        <v>105</v>
      </c>
      <c r="H268">
        <f>LEN(טבלה1[[#This Row],[טקסט]])</f>
        <v>424</v>
      </c>
      <c r="I268">
        <f>COUNTIF(טבלה1[עמודה1],טבלה1[[#This Row],[עמודה1]])</f>
        <v>2</v>
      </c>
      <c r="K268">
        <v>1</v>
      </c>
    </row>
    <row r="269" spans="1:11" x14ac:dyDescent="0.45">
      <c r="A269">
        <v>1939230</v>
      </c>
      <c r="B269">
        <v>5</v>
      </c>
      <c r="C269">
        <v>6</v>
      </c>
      <c r="D269">
        <f>AVERAGE(C267:C271)</f>
        <v>7.4</v>
      </c>
      <c r="E269">
        <f>MEDIAN(C267:C271)</f>
        <v>6</v>
      </c>
      <c r="F269">
        <f>AVERAGEA(טבלה1[[#This Row],[ממוצע נע]:[חציון נע]])</f>
        <v>6.7</v>
      </c>
      <c r="G269" s="1" t="s">
        <v>105</v>
      </c>
      <c r="H269">
        <f>LEN(טבלה1[[#This Row],[טקסט]])</f>
        <v>424</v>
      </c>
      <c r="I269">
        <f>COUNTIF(טבלה1[עמודה1],טבלה1[[#This Row],[עמודה1]])</f>
        <v>2</v>
      </c>
      <c r="K269">
        <v>0</v>
      </c>
    </row>
    <row r="270" spans="1:11" x14ac:dyDescent="0.45">
      <c r="A270">
        <v>1572267</v>
      </c>
      <c r="B270">
        <v>5</v>
      </c>
      <c r="C270">
        <v>6</v>
      </c>
      <c r="D270">
        <f>AVERAGE(C268:C272)</f>
        <v>7.6</v>
      </c>
      <c r="E270">
        <f>MEDIAN(C268:C272)</f>
        <v>6</v>
      </c>
      <c r="F270">
        <f>AVERAGEA(טבלה1[[#This Row],[ממוצע נע]:[חציון נע]])</f>
        <v>6.8</v>
      </c>
      <c r="G270" s="1" t="s">
        <v>96</v>
      </c>
      <c r="H270">
        <f>LEN(טבלה1[[#This Row],[טקסט]])</f>
        <v>422</v>
      </c>
      <c r="I270">
        <f>COUNTIF(טבלה1[עמודה1],טבלה1[[#This Row],[עמודה1]])</f>
        <v>1</v>
      </c>
      <c r="K270">
        <v>0</v>
      </c>
    </row>
    <row r="271" spans="1:11" x14ac:dyDescent="0.45">
      <c r="A271">
        <v>2213430</v>
      </c>
      <c r="B271">
        <v>9</v>
      </c>
      <c r="C271">
        <v>10</v>
      </c>
      <c r="D271">
        <f>AVERAGE(C269:C273)</f>
        <v>8.4</v>
      </c>
      <c r="E271">
        <f>MEDIAN(C269:C273)</f>
        <v>10</v>
      </c>
      <c r="F271">
        <f>AVERAGEA(טבלה1[[#This Row],[ממוצע נע]:[חציון נע]])</f>
        <v>9.1999999999999993</v>
      </c>
      <c r="G271" s="1" t="s">
        <v>147</v>
      </c>
      <c r="H271">
        <f>LEN(טבלה1[[#This Row],[טקסט]])</f>
        <v>412</v>
      </c>
      <c r="I271">
        <f>COUNTIF(טבלה1[עמודה1],טבלה1[[#This Row],[עמודה1]])</f>
        <v>3</v>
      </c>
      <c r="K271">
        <v>0</v>
      </c>
    </row>
    <row r="272" spans="1:11" x14ac:dyDescent="0.45">
      <c r="A272">
        <v>2526741</v>
      </c>
      <c r="B272">
        <v>9</v>
      </c>
      <c r="C272">
        <v>10</v>
      </c>
      <c r="D272">
        <f>AVERAGE(C270:C274)</f>
        <v>8.4</v>
      </c>
      <c r="E272">
        <f>MEDIAN(C270:C274)</f>
        <v>10</v>
      </c>
      <c r="F272">
        <f>AVERAGEA(טבלה1[[#This Row],[ממוצע נע]:[חציון נע]])</f>
        <v>9.1999999999999993</v>
      </c>
      <c r="G272" s="1" t="s">
        <v>201</v>
      </c>
      <c r="H272">
        <f>LEN(טבלה1[[#This Row],[טקסט]])</f>
        <v>412</v>
      </c>
      <c r="I272">
        <f>COUNTIF(טבלה1[עמודה1],טבלה1[[#This Row],[עמודה1]])</f>
        <v>3</v>
      </c>
      <c r="K272">
        <v>1</v>
      </c>
    </row>
    <row r="273" spans="1:11" x14ac:dyDescent="0.45">
      <c r="A273">
        <v>2839962</v>
      </c>
      <c r="B273">
        <v>9</v>
      </c>
      <c r="C273">
        <v>10</v>
      </c>
      <c r="D273">
        <f>AVERAGE(C271:C275)</f>
        <v>9</v>
      </c>
      <c r="E273">
        <f>MEDIAN(C271:C275)</f>
        <v>10</v>
      </c>
      <c r="F273">
        <f>AVERAGEA(טבלה1[[#This Row],[ממוצע נע]:[חציון נע]])</f>
        <v>9.5</v>
      </c>
      <c r="G273" s="1" t="s">
        <v>201</v>
      </c>
      <c r="H273">
        <f>LEN(טבלה1[[#This Row],[טקסט]])</f>
        <v>412</v>
      </c>
      <c r="I273">
        <f>COUNTIF(טבלה1[עמודה1],טבלה1[[#This Row],[עמודה1]])</f>
        <v>3</v>
      </c>
      <c r="K273">
        <v>0</v>
      </c>
    </row>
    <row r="274" spans="1:11" x14ac:dyDescent="0.45">
      <c r="A274">
        <v>1407313</v>
      </c>
      <c r="B274">
        <v>5</v>
      </c>
      <c r="C274">
        <v>6</v>
      </c>
      <c r="D274">
        <f>AVERAGE(C272:C276)</f>
        <v>8.6</v>
      </c>
      <c r="E274">
        <f>MEDIAN(C272:C276)</f>
        <v>9</v>
      </c>
      <c r="F274">
        <f>AVERAGEA(טבלה1[[#This Row],[ממוצע נע]:[חציון נע]])</f>
        <v>8.8000000000000007</v>
      </c>
      <c r="G274" s="1" t="s">
        <v>81</v>
      </c>
      <c r="H274">
        <f>LEN(טבלה1[[#This Row],[טקסט]])</f>
        <v>396</v>
      </c>
      <c r="I274">
        <f>COUNTIF(טבלה1[עמודה1],טבלה1[[#This Row],[עמודה1]])</f>
        <v>1</v>
      </c>
      <c r="K274">
        <v>0</v>
      </c>
    </row>
    <row r="275" spans="1:11" x14ac:dyDescent="0.45">
      <c r="A275">
        <v>2216432</v>
      </c>
      <c r="B275">
        <v>3</v>
      </c>
      <c r="C275">
        <v>9</v>
      </c>
      <c r="D275">
        <f>AVERAGE(C273:C277)</f>
        <v>8.1999999999999993</v>
      </c>
      <c r="E275">
        <f>MEDIAN(C273:C277)</f>
        <v>8</v>
      </c>
      <c r="F275">
        <f>AVERAGEA(טבלה1[[#This Row],[ממוצע נע]:[חציון נע]])</f>
        <v>8.1</v>
      </c>
      <c r="G275" s="1" t="s">
        <v>152</v>
      </c>
      <c r="H275">
        <f>LEN(טבלה1[[#This Row],[טקסט]])</f>
        <v>394</v>
      </c>
      <c r="I275">
        <f>COUNTIF(טבלה1[עמודה1],טבלה1[[#This Row],[עמודה1]])</f>
        <v>3</v>
      </c>
      <c r="K275">
        <v>0</v>
      </c>
    </row>
    <row r="276" spans="1:11" x14ac:dyDescent="0.45">
      <c r="A276">
        <v>2529742</v>
      </c>
      <c r="B276">
        <v>3</v>
      </c>
      <c r="C276">
        <v>8</v>
      </c>
      <c r="D276">
        <f>AVERAGE(C274:C278)</f>
        <v>7.8</v>
      </c>
      <c r="E276">
        <f>MEDIAN(C274:C278)</f>
        <v>8</v>
      </c>
      <c r="F276">
        <f>AVERAGEA(טבלה1[[#This Row],[ממוצע נע]:[חציון נע]])</f>
        <v>7.9</v>
      </c>
      <c r="G276" s="1" t="s">
        <v>203</v>
      </c>
      <c r="H276">
        <f>LEN(טבלה1[[#This Row],[טקסט]])</f>
        <v>394</v>
      </c>
      <c r="I276">
        <f>COUNTIF(טבלה1[עמודה1],טבלה1[[#This Row],[עמודה1]])</f>
        <v>3</v>
      </c>
      <c r="K276">
        <v>1</v>
      </c>
    </row>
    <row r="277" spans="1:11" x14ac:dyDescent="0.45">
      <c r="A277">
        <v>2842963</v>
      </c>
      <c r="B277">
        <v>1</v>
      </c>
      <c r="C277">
        <v>8</v>
      </c>
      <c r="D277">
        <f>AVERAGE(C275:C279)</f>
        <v>7.8</v>
      </c>
      <c r="E277">
        <f>MEDIAN(C275:C279)</f>
        <v>8</v>
      </c>
      <c r="F277">
        <f>AVERAGEA(טבלה1[[#This Row],[ממוצע נע]:[חציון נע]])</f>
        <v>7.9</v>
      </c>
      <c r="G277" s="1" t="s">
        <v>203</v>
      </c>
      <c r="H277">
        <f>LEN(טבלה1[[#This Row],[טקסט]])</f>
        <v>394</v>
      </c>
      <c r="I277">
        <f>COUNTIF(טבלה1[עמודה1],טבלה1[[#This Row],[עמודה1]])</f>
        <v>3</v>
      </c>
      <c r="K277">
        <v>0</v>
      </c>
    </row>
    <row r="278" spans="1:11" x14ac:dyDescent="0.45">
      <c r="A278">
        <v>3218241</v>
      </c>
      <c r="B278">
        <v>8</v>
      </c>
      <c r="C278">
        <v>8</v>
      </c>
      <c r="D278">
        <f>AVERAGE(C276:C280)</f>
        <v>7.2</v>
      </c>
      <c r="E278">
        <f>MEDIAN(C276:C280)</f>
        <v>8</v>
      </c>
      <c r="F278">
        <f>AVERAGEA(טבלה1[[#This Row],[ממוצע נע]:[חציון נע]])</f>
        <v>7.6</v>
      </c>
      <c r="G278" s="1" t="s">
        <v>254</v>
      </c>
      <c r="H278">
        <f>LEN(טבלה1[[#This Row],[טקסט]])</f>
        <v>391</v>
      </c>
      <c r="I278">
        <f>COUNTIF(טבלה1[עמודה1],טבלה1[[#This Row],[עמודה1]])</f>
        <v>1</v>
      </c>
      <c r="K278">
        <v>0</v>
      </c>
    </row>
    <row r="279" spans="1:11" x14ac:dyDescent="0.45">
      <c r="A279">
        <v>1874839</v>
      </c>
      <c r="B279">
        <v>5</v>
      </c>
      <c r="C279">
        <v>6</v>
      </c>
      <c r="D279">
        <f>AVERAGE(C277:C281)</f>
        <v>7.6</v>
      </c>
      <c r="E279">
        <f>MEDIAN(C277:C281)</f>
        <v>8</v>
      </c>
      <c r="F279">
        <f>AVERAGEA(טבלה1[[#This Row],[ממוצע נע]:[חציון נע]])</f>
        <v>7.8</v>
      </c>
      <c r="G279" s="1" t="s">
        <v>121</v>
      </c>
      <c r="H279">
        <f>LEN(טבלה1[[#This Row],[טקסט]])</f>
        <v>384</v>
      </c>
      <c r="I279">
        <f>COUNTIF(טבלה1[עמודה1],טבלה1[[#This Row],[עמודה1]])</f>
        <v>2</v>
      </c>
      <c r="K279">
        <v>1</v>
      </c>
    </row>
    <row r="280" spans="1:11" x14ac:dyDescent="0.45">
      <c r="A280">
        <v>2137478</v>
      </c>
      <c r="B280">
        <v>5</v>
      </c>
      <c r="C280">
        <v>6</v>
      </c>
      <c r="D280">
        <f>AVERAGE(C278:C282)</f>
        <v>8</v>
      </c>
      <c r="E280">
        <f>MEDIAN(C278:C282)</f>
        <v>8</v>
      </c>
      <c r="F280">
        <f>AVERAGEA(טבלה1[[#This Row],[ממוצע נע]:[חציון נע]])</f>
        <v>8</v>
      </c>
      <c r="G280" s="1" t="s">
        <v>121</v>
      </c>
      <c r="H280">
        <f>LEN(טבלה1[[#This Row],[טקסט]])</f>
        <v>384</v>
      </c>
      <c r="I280">
        <f>COUNTIF(טבלה1[עמודה1],טבלה1[[#This Row],[עמודה1]])</f>
        <v>2</v>
      </c>
      <c r="K280">
        <v>0</v>
      </c>
    </row>
    <row r="281" spans="1:11" x14ac:dyDescent="0.45">
      <c r="A281">
        <v>215455</v>
      </c>
      <c r="B281">
        <v>10</v>
      </c>
      <c r="C281">
        <v>10</v>
      </c>
      <c r="D281">
        <f>AVERAGE(C279:C283)</f>
        <v>8.4</v>
      </c>
      <c r="E281">
        <f>MEDIAN(C279:C283)</f>
        <v>10</v>
      </c>
      <c r="F281">
        <f>AVERAGEA(טבלה1[[#This Row],[ממוצע נע]:[חציון נע]])</f>
        <v>9.1999999999999993</v>
      </c>
      <c r="G281" s="1" t="s">
        <v>2</v>
      </c>
      <c r="H281">
        <f>LEN(טבלה1[[#This Row],[טקסט]])</f>
        <v>382</v>
      </c>
      <c r="I281">
        <f>COUNTIF(טבלה1[עמודה1],טבלה1[[#This Row],[עמודה1]])</f>
        <v>3</v>
      </c>
      <c r="K281">
        <v>1</v>
      </c>
    </row>
    <row r="282" spans="1:11" x14ac:dyDescent="0.45">
      <c r="A282">
        <v>611224</v>
      </c>
      <c r="B282">
        <v>10</v>
      </c>
      <c r="C282">
        <v>10</v>
      </c>
      <c r="D282">
        <f>AVERAGE(C280:C284)</f>
        <v>9.1999999999999993</v>
      </c>
      <c r="E282">
        <f>MEDIAN(C280:C284)</f>
        <v>10</v>
      </c>
      <c r="F282">
        <f>AVERAGEA(טבלה1[[#This Row],[ממוצע נע]:[חציון נע]])</f>
        <v>9.6</v>
      </c>
      <c r="G282" s="1" t="s">
        <v>2</v>
      </c>
      <c r="H282">
        <f>LEN(טבלה1[[#This Row],[טקסט]])</f>
        <v>382</v>
      </c>
      <c r="I282">
        <f>COUNTIF(טבלה1[עמודה1],טבלה1[[#This Row],[עמודה1]])</f>
        <v>3</v>
      </c>
      <c r="K282">
        <v>1</v>
      </c>
    </row>
    <row r="283" spans="1:11" x14ac:dyDescent="0.45">
      <c r="A283">
        <v>1006432</v>
      </c>
      <c r="B283">
        <v>10</v>
      </c>
      <c r="C283">
        <v>10</v>
      </c>
      <c r="D283">
        <f>AVERAGE(C281:C285)</f>
        <v>10</v>
      </c>
      <c r="E283">
        <f>MEDIAN(C281:C285)</f>
        <v>10</v>
      </c>
      <c r="F283">
        <f>AVERAGEA(טבלה1[[#This Row],[ממוצע נע]:[חציון נע]])</f>
        <v>10</v>
      </c>
      <c r="G283" s="1" t="s">
        <v>2</v>
      </c>
      <c r="H283">
        <f>LEN(טבלה1[[#This Row],[טקסט]])</f>
        <v>382</v>
      </c>
      <c r="I283">
        <f>COUNTIF(טבלה1[עמודה1],טבלה1[[#This Row],[עמודה1]])</f>
        <v>3</v>
      </c>
      <c r="K283">
        <v>0</v>
      </c>
    </row>
    <row r="284" spans="1:11" x14ac:dyDescent="0.45">
      <c r="A284">
        <v>483289</v>
      </c>
      <c r="B284">
        <v>9</v>
      </c>
      <c r="C284">
        <v>10</v>
      </c>
      <c r="D284">
        <f>AVERAGE(C282:C286)</f>
        <v>10</v>
      </c>
      <c r="E284">
        <f>MEDIAN(C282:C286)</f>
        <v>10</v>
      </c>
      <c r="F284">
        <f>AVERAGEA(טבלה1[[#This Row],[ממוצע נע]:[חציון נע]])</f>
        <v>10</v>
      </c>
      <c r="G284" s="1" t="s">
        <v>35</v>
      </c>
      <c r="H284">
        <f>LEN(טבלה1[[#This Row],[טקסט]])</f>
        <v>380</v>
      </c>
      <c r="I284">
        <f>COUNTIF(טבלה1[עמודה1],טבלה1[[#This Row],[עמודה1]])</f>
        <v>3</v>
      </c>
      <c r="K284">
        <v>0</v>
      </c>
    </row>
    <row r="285" spans="1:11" x14ac:dyDescent="0.45">
      <c r="A285">
        <v>878921</v>
      </c>
      <c r="B285">
        <v>9</v>
      </c>
      <c r="C285">
        <v>10</v>
      </c>
      <c r="D285">
        <f>AVERAGE(C283:C287)</f>
        <v>9.1999999999999993</v>
      </c>
      <c r="E285">
        <f>MEDIAN(C283:C287)</f>
        <v>10</v>
      </c>
      <c r="F285">
        <f>AVERAGEA(טבלה1[[#This Row],[ממוצע נע]:[חציון נע]])</f>
        <v>9.6</v>
      </c>
      <c r="G285" s="1" t="s">
        <v>70</v>
      </c>
      <c r="H285">
        <f>LEN(טבלה1[[#This Row],[טקסט]])</f>
        <v>380</v>
      </c>
      <c r="I285">
        <f>COUNTIF(טבלה1[עמודה1],טבלה1[[#This Row],[עמודה1]])</f>
        <v>3</v>
      </c>
      <c r="K285">
        <v>1</v>
      </c>
    </row>
    <row r="286" spans="1:11" x14ac:dyDescent="0.45">
      <c r="A286">
        <v>1274129</v>
      </c>
      <c r="B286">
        <v>10</v>
      </c>
      <c r="C286">
        <v>10</v>
      </c>
      <c r="D286">
        <f>AVERAGE(C284:C288)</f>
        <v>8.4</v>
      </c>
      <c r="E286">
        <f>MEDIAN(C284:C288)</f>
        <v>10</v>
      </c>
      <c r="F286">
        <f>AVERAGEA(טבלה1[[#This Row],[ממוצע נע]:[חציון נע]])</f>
        <v>9.1999999999999993</v>
      </c>
      <c r="G286" s="1" t="s">
        <v>70</v>
      </c>
      <c r="H286">
        <f>LEN(טבלה1[[#This Row],[טקסט]])</f>
        <v>380</v>
      </c>
      <c r="I286">
        <f>COUNTIF(טבלה1[עמודה1],טבלה1[[#This Row],[עמודה1]])</f>
        <v>3</v>
      </c>
      <c r="K286">
        <v>0</v>
      </c>
    </row>
    <row r="287" spans="1:11" x14ac:dyDescent="0.45">
      <c r="A287">
        <v>1602867</v>
      </c>
      <c r="B287">
        <v>8</v>
      </c>
      <c r="C287">
        <v>6</v>
      </c>
      <c r="D287">
        <f>AVERAGE(C285:C289)</f>
        <v>7.6</v>
      </c>
      <c r="E287">
        <f>MEDIAN(C285:C289)</f>
        <v>6</v>
      </c>
      <c r="F287">
        <f>AVERAGEA(טבלה1[[#This Row],[ממוצע נע]:[חציון נע]])</f>
        <v>6.8</v>
      </c>
      <c r="G287" s="1" t="s">
        <v>97</v>
      </c>
      <c r="H287">
        <f>LEN(טבלה1[[#This Row],[טקסט]])</f>
        <v>374</v>
      </c>
      <c r="I287">
        <f>COUNTIF(טבלה1[עמודה1],טבלה1[[#This Row],[עמודה1]])</f>
        <v>3</v>
      </c>
      <c r="K287">
        <v>0</v>
      </c>
    </row>
    <row r="288" spans="1:11" x14ac:dyDescent="0.45">
      <c r="A288">
        <v>1866074</v>
      </c>
      <c r="B288">
        <v>8</v>
      </c>
      <c r="C288">
        <v>6</v>
      </c>
      <c r="D288">
        <f>AVERAGE(C286:C290)</f>
        <v>7.6</v>
      </c>
      <c r="E288">
        <f>MEDIAN(C286:C290)</f>
        <v>6</v>
      </c>
      <c r="F288">
        <f>AVERAGEA(טבלה1[[#This Row],[ממוצע נע]:[חציון נע]])</f>
        <v>6.8</v>
      </c>
      <c r="G288" s="1" t="s">
        <v>119</v>
      </c>
      <c r="H288">
        <f>LEN(טבלה1[[#This Row],[טקסט]])</f>
        <v>374</v>
      </c>
      <c r="I288">
        <f>COUNTIF(טבלה1[עמודה1],טבלה1[[#This Row],[עמודה1]])</f>
        <v>3</v>
      </c>
      <c r="K288">
        <v>1</v>
      </c>
    </row>
    <row r="289" spans="1:11" x14ac:dyDescent="0.45">
      <c r="A289">
        <v>2128713</v>
      </c>
      <c r="B289">
        <v>8</v>
      </c>
      <c r="C289">
        <v>6</v>
      </c>
      <c r="D289">
        <f>AVERAGE(C287:C291)</f>
        <v>7.6</v>
      </c>
      <c r="E289">
        <f>MEDIAN(C287:C291)</f>
        <v>6</v>
      </c>
      <c r="F289">
        <f>AVERAGEA(טבלה1[[#This Row],[ממוצע נע]:[חציון נע]])</f>
        <v>6.8</v>
      </c>
      <c r="G289" s="1" t="s">
        <v>119</v>
      </c>
      <c r="H289">
        <f>LEN(טבלה1[[#This Row],[טקסט]])</f>
        <v>374</v>
      </c>
      <c r="I289">
        <f>COUNTIF(טבלה1[עמודה1],טבלה1[[#This Row],[עמודה1]])</f>
        <v>3</v>
      </c>
      <c r="K289">
        <v>0</v>
      </c>
    </row>
    <row r="290" spans="1:11" x14ac:dyDescent="0.45">
      <c r="A290">
        <v>483305</v>
      </c>
      <c r="B290">
        <v>10</v>
      </c>
      <c r="C290">
        <v>10</v>
      </c>
      <c r="D290">
        <f>AVERAGE(C288:C292)</f>
        <v>8.4</v>
      </c>
      <c r="E290">
        <f>MEDIAN(C288:C292)</f>
        <v>10</v>
      </c>
      <c r="F290">
        <f>AVERAGEA(טבלה1[[#This Row],[ממוצע נע]:[חציון נע]])</f>
        <v>9.1999999999999993</v>
      </c>
      <c r="G290" s="1" t="s">
        <v>37</v>
      </c>
      <c r="H290">
        <f>LEN(טבלה1[[#This Row],[טקסט]])</f>
        <v>357</v>
      </c>
      <c r="I290">
        <f>COUNTIF(טבלה1[עמודה1],טבלה1[[#This Row],[עמודה1]])</f>
        <v>3</v>
      </c>
      <c r="K290">
        <v>0</v>
      </c>
    </row>
    <row r="291" spans="1:11" x14ac:dyDescent="0.45">
      <c r="A291">
        <v>878937</v>
      </c>
      <c r="B291">
        <v>10</v>
      </c>
      <c r="C291">
        <v>10</v>
      </c>
      <c r="D291">
        <f>AVERAGE(C289:C293)</f>
        <v>9</v>
      </c>
      <c r="E291">
        <f>MEDIAN(C289:C293)</f>
        <v>10</v>
      </c>
      <c r="F291">
        <f>AVERAGEA(טבלה1[[#This Row],[ממוצע נע]:[חציון נע]])</f>
        <v>9.5</v>
      </c>
      <c r="G291" s="1" t="s">
        <v>72</v>
      </c>
      <c r="H291">
        <f>LEN(טבלה1[[#This Row],[טקסט]])</f>
        <v>357</v>
      </c>
      <c r="I291">
        <f>COUNTIF(טבלה1[עמודה1],טבלה1[[#This Row],[עמודה1]])</f>
        <v>3</v>
      </c>
      <c r="K291">
        <v>1</v>
      </c>
    </row>
    <row r="292" spans="1:11" x14ac:dyDescent="0.45">
      <c r="A292">
        <v>1274145</v>
      </c>
      <c r="B292">
        <v>10</v>
      </c>
      <c r="C292">
        <v>10</v>
      </c>
      <c r="D292">
        <f>AVERAGE(C290:C294)</f>
        <v>9.8000000000000007</v>
      </c>
      <c r="E292">
        <f>MEDIAN(C290:C294)</f>
        <v>10</v>
      </c>
      <c r="F292">
        <f>AVERAGEA(טבלה1[[#This Row],[ממוצע נע]:[חציון נע]])</f>
        <v>9.9</v>
      </c>
      <c r="G292" s="1" t="s">
        <v>72</v>
      </c>
      <c r="H292">
        <f>LEN(טבלה1[[#This Row],[טקסט]])</f>
        <v>357</v>
      </c>
      <c r="I292">
        <f>COUNTIF(טבלה1[עמודה1],טבלה1[[#This Row],[עמודה1]])</f>
        <v>3</v>
      </c>
      <c r="K292">
        <v>0</v>
      </c>
    </row>
    <row r="293" spans="1:11" x14ac:dyDescent="0.45">
      <c r="A293">
        <v>483287</v>
      </c>
      <c r="B293">
        <v>9</v>
      </c>
      <c r="C293">
        <v>9</v>
      </c>
      <c r="D293">
        <f>AVERAGE(C291:C295)</f>
        <v>9.8000000000000007</v>
      </c>
      <c r="E293">
        <f>MEDIAN(C291:C295)</f>
        <v>10</v>
      </c>
      <c r="F293">
        <f>AVERAGEA(טבלה1[[#This Row],[ממוצע נע]:[חציון נע]])</f>
        <v>9.9</v>
      </c>
      <c r="G293" s="1" t="s">
        <v>34</v>
      </c>
      <c r="H293">
        <f>LEN(טבלה1[[#This Row],[טקסט]])</f>
        <v>356</v>
      </c>
      <c r="I293">
        <f>COUNTIF(טבלה1[עמודה1],טבלה1[[#This Row],[עמודה1]])</f>
        <v>4</v>
      </c>
      <c r="K293">
        <v>0</v>
      </c>
    </row>
    <row r="294" spans="1:11" x14ac:dyDescent="0.45">
      <c r="A294">
        <v>878919</v>
      </c>
      <c r="B294">
        <v>9</v>
      </c>
      <c r="C294">
        <v>10</v>
      </c>
      <c r="D294">
        <f>AVERAGE(C292:C296)</f>
        <v>8.8000000000000007</v>
      </c>
      <c r="E294">
        <f>MEDIAN(C292:C296)</f>
        <v>10</v>
      </c>
      <c r="F294">
        <f>AVERAGEA(טבלה1[[#This Row],[ממוצע נע]:[חציון נע]])</f>
        <v>9.4</v>
      </c>
      <c r="G294" s="1" t="s">
        <v>69</v>
      </c>
      <c r="H294">
        <f>LEN(טבלה1[[#This Row],[טקסט]])</f>
        <v>356</v>
      </c>
      <c r="I294">
        <f>COUNTIF(טבלה1[עמודה1],טבלה1[[#This Row],[עמודה1]])</f>
        <v>4</v>
      </c>
      <c r="K294">
        <v>1</v>
      </c>
    </row>
    <row r="295" spans="1:11" x14ac:dyDescent="0.45">
      <c r="A295">
        <v>1274127</v>
      </c>
      <c r="B295">
        <v>9</v>
      </c>
      <c r="C295">
        <v>10</v>
      </c>
      <c r="D295">
        <f>AVERAGE(C293:C297)</f>
        <v>8.4</v>
      </c>
      <c r="E295">
        <f>MEDIAN(C293:C297)</f>
        <v>9</v>
      </c>
      <c r="F295">
        <f>AVERAGEA(טבלה1[[#This Row],[ממוצע נע]:[חציון נע]])</f>
        <v>8.6999999999999993</v>
      </c>
      <c r="G295" s="1" t="s">
        <v>69</v>
      </c>
      <c r="H295">
        <f>LEN(טבלה1[[#This Row],[טקסט]])</f>
        <v>356</v>
      </c>
      <c r="I295">
        <f>COUNTIF(טבלה1[עמודה1],טבלה1[[#This Row],[עמודה1]])</f>
        <v>4</v>
      </c>
      <c r="K295">
        <v>0</v>
      </c>
    </row>
    <row r="296" spans="1:11" x14ac:dyDescent="0.45">
      <c r="A296">
        <v>1611635</v>
      </c>
      <c r="B296">
        <v>5</v>
      </c>
      <c r="C296">
        <v>5</v>
      </c>
      <c r="D296">
        <f>AVERAGE(C294:C298)</f>
        <v>8.4</v>
      </c>
      <c r="E296">
        <f>MEDIAN(C294:C298)</f>
        <v>9</v>
      </c>
      <c r="F296">
        <f>AVERAGEA(טבלה1[[#This Row],[ממוצע נע]:[חציון נע]])</f>
        <v>8.6999999999999993</v>
      </c>
      <c r="G296" s="1" t="s">
        <v>98</v>
      </c>
      <c r="H296">
        <f>LEN(טבלה1[[#This Row],[טקסט]])</f>
        <v>356</v>
      </c>
      <c r="I296">
        <f>COUNTIF(טבלה1[עמודה1],טבלה1[[#This Row],[עמודה1]])</f>
        <v>4</v>
      </c>
      <c r="K296">
        <v>0</v>
      </c>
    </row>
    <row r="297" spans="1:11" x14ac:dyDescent="0.45">
      <c r="A297">
        <v>2151568</v>
      </c>
      <c r="B297">
        <v>9</v>
      </c>
      <c r="C297">
        <v>8</v>
      </c>
      <c r="D297">
        <f>AVERAGE(C295:C299)</f>
        <v>8</v>
      </c>
      <c r="E297">
        <f>MEDIAN(C295:C299)</f>
        <v>8</v>
      </c>
      <c r="F297">
        <f>AVERAGEA(טבלה1[[#This Row],[ממוצע נע]:[חציון נע]])</f>
        <v>8</v>
      </c>
      <c r="G297" s="1" t="s">
        <v>131</v>
      </c>
      <c r="H297">
        <f>LEN(טבלה1[[#This Row],[טקסט]])</f>
        <v>354</v>
      </c>
      <c r="I297">
        <f>COUNTIF(טבלה1[עמודה1],טבלה1[[#This Row],[עמודה1]])</f>
        <v>3</v>
      </c>
      <c r="K297">
        <v>1</v>
      </c>
    </row>
    <row r="298" spans="1:11" x14ac:dyDescent="0.45">
      <c r="A298">
        <v>2464891</v>
      </c>
      <c r="B298">
        <v>10</v>
      </c>
      <c r="C298">
        <v>9</v>
      </c>
      <c r="D298">
        <f>AVERAGE(C296:C300)</f>
        <v>7</v>
      </c>
      <c r="E298">
        <f>MEDIAN(C296:C300)</f>
        <v>8</v>
      </c>
      <c r="F298">
        <f>AVERAGEA(טבלה1[[#This Row],[ממוצע נע]:[חציון נע]])</f>
        <v>7.5</v>
      </c>
      <c r="G298" s="1" t="s">
        <v>131</v>
      </c>
      <c r="H298">
        <f>LEN(טבלה1[[#This Row],[טקסט]])</f>
        <v>354</v>
      </c>
      <c r="I298">
        <f>COUNTIF(טבלה1[עמודה1],טבלה1[[#This Row],[עמודה1]])</f>
        <v>3</v>
      </c>
      <c r="K298">
        <v>1</v>
      </c>
    </row>
    <row r="299" spans="1:11" x14ac:dyDescent="0.45">
      <c r="A299">
        <v>2778112</v>
      </c>
      <c r="B299">
        <v>9</v>
      </c>
      <c r="C299">
        <v>8</v>
      </c>
      <c r="D299">
        <f>AVERAGE(C297:C301)</f>
        <v>6.6</v>
      </c>
      <c r="E299">
        <f>MEDIAN(C297:C301)</f>
        <v>8</v>
      </c>
      <c r="F299">
        <f>AVERAGEA(טבלה1[[#This Row],[ממוצע נע]:[חציון נע]])</f>
        <v>7.3</v>
      </c>
      <c r="G299" s="1" t="s">
        <v>131</v>
      </c>
      <c r="H299">
        <f>LEN(טבלה1[[#This Row],[טקסט]])</f>
        <v>354</v>
      </c>
      <c r="I299">
        <f>COUNTIF(טבלה1[עמודה1],טבלה1[[#This Row],[עמודה1]])</f>
        <v>3</v>
      </c>
      <c r="K299">
        <v>0</v>
      </c>
    </row>
    <row r="300" spans="1:11" x14ac:dyDescent="0.45">
      <c r="A300">
        <v>2863434</v>
      </c>
      <c r="B300">
        <v>3</v>
      </c>
      <c r="C300">
        <v>5</v>
      </c>
      <c r="D300">
        <f>AVERAGE(C298:C302)</f>
        <v>6.6</v>
      </c>
      <c r="E300">
        <f>MEDIAN(C298:C302)</f>
        <v>8</v>
      </c>
      <c r="F300">
        <f>AVERAGEA(טבלה1[[#This Row],[ממוצע נע]:[חציון נע]])</f>
        <v>7.3</v>
      </c>
      <c r="G300" s="1" t="s">
        <v>230</v>
      </c>
      <c r="H300">
        <f>LEN(טבלה1[[#This Row],[טקסט]])</f>
        <v>353</v>
      </c>
      <c r="I300">
        <f>COUNTIF(טבלה1[עמודה1],טבלה1[[#This Row],[עמודה1]])</f>
        <v>1</v>
      </c>
      <c r="K300">
        <v>0</v>
      </c>
    </row>
    <row r="301" spans="1:11" x14ac:dyDescent="0.45">
      <c r="A301">
        <v>2213341</v>
      </c>
      <c r="B301">
        <v>1</v>
      </c>
      <c r="C301">
        <v>3</v>
      </c>
      <c r="D301">
        <f>AVERAGE(C299:C303)</f>
        <v>6.8</v>
      </c>
      <c r="E301">
        <f>MEDIAN(C299:C303)</f>
        <v>8</v>
      </c>
      <c r="F301">
        <f>AVERAGEA(טבלה1[[#This Row],[ממוצע נע]:[חציון נע]])</f>
        <v>7.4</v>
      </c>
      <c r="G301" s="1" t="s">
        <v>145</v>
      </c>
      <c r="H301">
        <f>LEN(טבלה1[[#This Row],[טקסט]])</f>
        <v>350</v>
      </c>
      <c r="I301">
        <f>COUNTIF(טבלה1[עמודה1],טבלה1[[#This Row],[עמודה1]])</f>
        <v>2</v>
      </c>
      <c r="K301">
        <v>1</v>
      </c>
    </row>
    <row r="302" spans="1:11" x14ac:dyDescent="0.45">
      <c r="A302">
        <v>2526652</v>
      </c>
      <c r="B302">
        <v>2</v>
      </c>
      <c r="C302">
        <v>8</v>
      </c>
      <c r="D302">
        <f>AVERAGE(C300:C304)</f>
        <v>7.2</v>
      </c>
      <c r="E302">
        <f>MEDIAN(C300:C304)</f>
        <v>8</v>
      </c>
      <c r="F302">
        <f>AVERAGEA(טבלה1[[#This Row],[ממוצע נע]:[חציון נע]])</f>
        <v>7.6</v>
      </c>
      <c r="G302" s="1" t="s">
        <v>145</v>
      </c>
      <c r="H302">
        <f>LEN(טבלה1[[#This Row],[טקסט]])</f>
        <v>350</v>
      </c>
      <c r="I302">
        <f>COUNTIF(טבלה1[עמודה1],טבלה1[[#This Row],[עמודה1]])</f>
        <v>2</v>
      </c>
      <c r="K302">
        <v>0</v>
      </c>
    </row>
    <row r="303" spans="1:11" x14ac:dyDescent="0.45">
      <c r="A303">
        <v>1510948</v>
      </c>
      <c r="B303">
        <v>9</v>
      </c>
      <c r="C303">
        <v>10</v>
      </c>
      <c r="D303">
        <f>AVERAGE(C301:C305)</f>
        <v>7.4</v>
      </c>
      <c r="E303">
        <f>MEDIAN(C301:C305)</f>
        <v>8</v>
      </c>
      <c r="F303">
        <f>AVERAGEA(טבלה1[[#This Row],[ממוצע נע]:[חציון נע]])</f>
        <v>7.7</v>
      </c>
      <c r="G303" s="1" t="s">
        <v>91</v>
      </c>
      <c r="H303">
        <f>LEN(טבלה1[[#This Row],[טקסט]])</f>
        <v>346</v>
      </c>
      <c r="I303">
        <f>COUNTIF(טבלה1[עמודה1],טבלה1[[#This Row],[עמודה1]])</f>
        <v>2</v>
      </c>
      <c r="K303">
        <v>1</v>
      </c>
    </row>
    <row r="304" spans="1:11" x14ac:dyDescent="0.45">
      <c r="A304">
        <v>1774208</v>
      </c>
      <c r="B304">
        <v>9</v>
      </c>
      <c r="C304">
        <v>10</v>
      </c>
      <c r="D304">
        <f>AVERAGE(C302:C306)</f>
        <v>8</v>
      </c>
      <c r="E304">
        <f>MEDIAN(C302:C306)</f>
        <v>8</v>
      </c>
      <c r="F304">
        <f>AVERAGEA(טבלה1[[#This Row],[ממוצע נע]:[חציון נע]])</f>
        <v>8</v>
      </c>
      <c r="G304" s="1" t="s">
        <v>91</v>
      </c>
      <c r="H304">
        <f>LEN(טבלה1[[#This Row],[טקסט]])</f>
        <v>346</v>
      </c>
      <c r="I304">
        <f>COUNTIF(טבלה1[עמודה1],טבלה1[[#This Row],[עמודה1]])</f>
        <v>2</v>
      </c>
      <c r="K304">
        <v>0</v>
      </c>
    </row>
    <row r="305" spans="1:11" x14ac:dyDescent="0.45">
      <c r="A305">
        <v>608167</v>
      </c>
      <c r="B305">
        <v>3</v>
      </c>
      <c r="C305">
        <v>6</v>
      </c>
      <c r="D305">
        <f>AVERAGE(C303:C307)</f>
        <v>7.8</v>
      </c>
      <c r="E305">
        <f>MEDIAN(C303:C307)</f>
        <v>7</v>
      </c>
      <c r="F305">
        <f>AVERAGEA(טבלה1[[#This Row],[ממוצע נע]:[חציון נע]])</f>
        <v>7.4</v>
      </c>
      <c r="G305" s="1" t="s">
        <v>40</v>
      </c>
      <c r="H305">
        <f>LEN(טבלה1[[#This Row],[טקסט]])</f>
        <v>339</v>
      </c>
      <c r="I305">
        <f>COUNTIF(טבלה1[עמודה1],טבלה1[[#This Row],[עמודה1]])</f>
        <v>1</v>
      </c>
      <c r="K305">
        <v>0</v>
      </c>
    </row>
    <row r="306" spans="1:11" x14ac:dyDescent="0.45">
      <c r="A306">
        <v>3181622</v>
      </c>
      <c r="B306">
        <v>8</v>
      </c>
      <c r="C306">
        <v>6</v>
      </c>
      <c r="D306">
        <f>AVERAGE(C304:C308)</f>
        <v>7.4</v>
      </c>
      <c r="E306">
        <f>MEDIAN(C304:C308)</f>
        <v>7</v>
      </c>
      <c r="F306">
        <f>AVERAGEA(טבלה1[[#This Row],[ממוצע נע]:[חציון נע]])</f>
        <v>7.2</v>
      </c>
      <c r="G306" s="1" t="s">
        <v>246</v>
      </c>
      <c r="H306">
        <f>LEN(טבלה1[[#This Row],[טקסט]])</f>
        <v>336</v>
      </c>
      <c r="I306">
        <f>COUNTIF(טבלה1[עמודה1],טבלה1[[#This Row],[עמודה1]])</f>
        <v>1</v>
      </c>
      <c r="K306">
        <v>0</v>
      </c>
    </row>
    <row r="307" spans="1:11" x14ac:dyDescent="0.45">
      <c r="A307">
        <v>2137428</v>
      </c>
      <c r="B307">
        <v>3</v>
      </c>
      <c r="C307">
        <v>7</v>
      </c>
      <c r="D307">
        <f>AVERAGE(C305:C309)</f>
        <v>7.2</v>
      </c>
      <c r="E307">
        <f>MEDIAN(C305:C309)</f>
        <v>7</v>
      </c>
      <c r="F307">
        <f>AVERAGEA(טבלה1[[#This Row],[ממוצע נע]:[חציון נע]])</f>
        <v>7.1</v>
      </c>
      <c r="G307" s="1" t="s">
        <v>129</v>
      </c>
      <c r="H307">
        <f>LEN(טבלה1[[#This Row],[טקסט]])</f>
        <v>327</v>
      </c>
      <c r="I307">
        <f>COUNTIF(טבלה1[עמודה1],טבלה1[[#This Row],[עמודה1]])</f>
        <v>1</v>
      </c>
      <c r="K307">
        <v>0</v>
      </c>
    </row>
    <row r="308" spans="1:11" x14ac:dyDescent="0.45">
      <c r="A308">
        <v>3185924</v>
      </c>
      <c r="B308">
        <v>8</v>
      </c>
      <c r="C308">
        <v>8</v>
      </c>
      <c r="D308">
        <f>AVERAGE(C306:C310)</f>
        <v>7.8</v>
      </c>
      <c r="E308">
        <f>MEDIAN(C306:C310)</f>
        <v>8</v>
      </c>
      <c r="F308">
        <f>AVERAGEA(טבלה1[[#This Row],[ממוצע נע]:[חציון נע]])</f>
        <v>7.9</v>
      </c>
      <c r="G308" s="1" t="s">
        <v>251</v>
      </c>
      <c r="H308">
        <f>LEN(טבלה1[[#This Row],[טקסט]])</f>
        <v>322</v>
      </c>
      <c r="I308">
        <f>COUNTIF(טבלה1[עמודה1],טבלה1[[#This Row],[עמודה1]])</f>
        <v>1</v>
      </c>
      <c r="K308">
        <v>0</v>
      </c>
    </row>
    <row r="309" spans="1:11" x14ac:dyDescent="0.45">
      <c r="A309">
        <v>617538</v>
      </c>
      <c r="B309">
        <v>9</v>
      </c>
      <c r="C309">
        <v>9</v>
      </c>
      <c r="D309">
        <f>AVERAGE(C307:C311)</f>
        <v>8.1999999999999993</v>
      </c>
      <c r="E309">
        <f>MEDIAN(C307:C311)</f>
        <v>8</v>
      </c>
      <c r="F309">
        <f>AVERAGEA(טבלה1[[#This Row],[ממוצע נע]:[חציון נע]])</f>
        <v>8.1</v>
      </c>
      <c r="G309" s="1" t="s">
        <v>48</v>
      </c>
      <c r="H309">
        <f>LEN(טבלה1[[#This Row],[טקסט]])</f>
        <v>321</v>
      </c>
      <c r="I309">
        <f>COUNTIF(טבלה1[עמודה1],טבלה1[[#This Row],[עמודה1]])</f>
        <v>2</v>
      </c>
      <c r="K309">
        <v>1</v>
      </c>
    </row>
    <row r="310" spans="1:11" x14ac:dyDescent="0.45">
      <c r="A310">
        <v>1012746</v>
      </c>
      <c r="B310">
        <v>9</v>
      </c>
      <c r="C310">
        <v>9</v>
      </c>
      <c r="D310">
        <f>AVERAGE(C308:C312)</f>
        <v>8.4</v>
      </c>
      <c r="E310">
        <f>MEDIAN(C308:C312)</f>
        <v>8</v>
      </c>
      <c r="F310">
        <f>AVERAGEA(טבלה1[[#This Row],[ממוצע נע]:[חציון נע]])</f>
        <v>8.1999999999999993</v>
      </c>
      <c r="G310" s="1" t="s">
        <v>48</v>
      </c>
      <c r="H310">
        <f>LEN(טבלה1[[#This Row],[טקסט]])</f>
        <v>321</v>
      </c>
      <c r="I310">
        <f>COUNTIF(טבלה1[עמודה1],טבלה1[[#This Row],[עמודה1]])</f>
        <v>2</v>
      </c>
      <c r="K310">
        <v>0</v>
      </c>
    </row>
    <row r="311" spans="1:11" x14ac:dyDescent="0.45">
      <c r="A311">
        <v>1620534</v>
      </c>
      <c r="B311">
        <v>8</v>
      </c>
      <c r="C311">
        <v>8</v>
      </c>
      <c r="D311">
        <f>AVERAGE(C309:C313)</f>
        <v>8.6</v>
      </c>
      <c r="E311">
        <f>MEDIAN(C309:C313)</f>
        <v>9</v>
      </c>
      <c r="F311">
        <f>AVERAGEA(טבלה1[[#This Row],[ממוצע נע]:[חציון נע]])</f>
        <v>8.8000000000000007</v>
      </c>
      <c r="G311" s="1" t="s">
        <v>100</v>
      </c>
      <c r="H311">
        <f>LEN(טבלה1[[#This Row],[טקסט]])</f>
        <v>317</v>
      </c>
      <c r="I311">
        <f>COUNTIF(טבלה1[עמודה1],טבלה1[[#This Row],[עמודה1]])</f>
        <v>3</v>
      </c>
      <c r="K311">
        <v>0</v>
      </c>
    </row>
    <row r="312" spans="1:11" x14ac:dyDescent="0.45">
      <c r="A312">
        <v>1883734</v>
      </c>
      <c r="B312">
        <v>8</v>
      </c>
      <c r="C312">
        <v>8</v>
      </c>
      <c r="D312">
        <f>AVERAGE(C310:C314)</f>
        <v>8.4</v>
      </c>
      <c r="E312">
        <f>MEDIAN(C310:C314)</f>
        <v>8</v>
      </c>
      <c r="F312">
        <f>AVERAGEA(טבלה1[[#This Row],[ממוצע נע]:[חציון נע]])</f>
        <v>8.1999999999999993</v>
      </c>
      <c r="G312" s="1" t="s">
        <v>122</v>
      </c>
      <c r="H312">
        <f>LEN(טבלה1[[#This Row],[טקסט]])</f>
        <v>317</v>
      </c>
      <c r="I312">
        <f>COUNTIF(טבלה1[עמודה1],טבלה1[[#This Row],[עמודה1]])</f>
        <v>3</v>
      </c>
      <c r="K312">
        <v>1</v>
      </c>
    </row>
    <row r="313" spans="1:11" x14ac:dyDescent="0.45">
      <c r="A313">
        <v>2146373</v>
      </c>
      <c r="B313">
        <v>8</v>
      </c>
      <c r="C313">
        <v>9</v>
      </c>
      <c r="D313">
        <f>AVERAGE(C311:C315)</f>
        <v>8.6</v>
      </c>
      <c r="E313">
        <f>MEDIAN(C311:C315)</f>
        <v>8</v>
      </c>
      <c r="F313">
        <f>AVERAGEA(טבלה1[[#This Row],[ממוצע נע]:[חציון נע]])</f>
        <v>8.3000000000000007</v>
      </c>
      <c r="G313" s="1" t="s">
        <v>122</v>
      </c>
      <c r="H313">
        <f>LEN(טבלה1[[#This Row],[טקסט]])</f>
        <v>317</v>
      </c>
      <c r="I313">
        <f>COUNTIF(טבלה1[עמודה1],טבלה1[[#This Row],[עמודה1]])</f>
        <v>3</v>
      </c>
      <c r="K313">
        <v>0</v>
      </c>
    </row>
    <row r="314" spans="1:11" x14ac:dyDescent="0.45">
      <c r="A314">
        <v>1874820</v>
      </c>
      <c r="B314">
        <v>8</v>
      </c>
      <c r="C314">
        <v>8</v>
      </c>
      <c r="D314">
        <f>AVERAGE(C312:C316)</f>
        <v>7.6</v>
      </c>
      <c r="E314">
        <f>MEDIAN(C312:C316)</f>
        <v>8</v>
      </c>
      <c r="F314">
        <f>AVERAGEA(טבלה1[[#This Row],[ממוצע נע]:[חציון נע]])</f>
        <v>7.8</v>
      </c>
      <c r="G314" s="1" t="s">
        <v>120</v>
      </c>
      <c r="H314">
        <f>LEN(טבלה1[[#This Row],[טקסט]])</f>
        <v>314</v>
      </c>
      <c r="I314">
        <f>COUNTIF(טבלה1[עמודה1],טבלה1[[#This Row],[עמודה1]])</f>
        <v>1</v>
      </c>
      <c r="K314">
        <v>0</v>
      </c>
    </row>
    <row r="315" spans="1:11" x14ac:dyDescent="0.45">
      <c r="A315">
        <v>1553844</v>
      </c>
      <c r="B315">
        <v>9</v>
      </c>
      <c r="C315">
        <v>10</v>
      </c>
      <c r="D315">
        <f>AVERAGE(C313:C317)</f>
        <v>6.6</v>
      </c>
      <c r="E315">
        <f>MEDIAN(C313:C317)</f>
        <v>8</v>
      </c>
      <c r="F315">
        <f>AVERAGEA(טבלה1[[#This Row],[ממוצע נע]:[חציון נע]])</f>
        <v>7.3</v>
      </c>
      <c r="G315" s="1" t="s">
        <v>95</v>
      </c>
      <c r="H315">
        <f>LEN(טבלה1[[#This Row],[טקסט]])</f>
        <v>312</v>
      </c>
      <c r="I315">
        <f>COUNTIF(טבלה1[עמודה1],טבלה1[[#This Row],[עמודה1]])</f>
        <v>1</v>
      </c>
      <c r="K315">
        <v>0</v>
      </c>
    </row>
    <row r="316" spans="1:11" x14ac:dyDescent="0.45">
      <c r="A316">
        <v>2149298</v>
      </c>
      <c r="B316">
        <v>3</v>
      </c>
      <c r="C316">
        <v>3</v>
      </c>
      <c r="D316">
        <f>AVERAGE(C314:C318)</f>
        <v>6.4</v>
      </c>
      <c r="E316">
        <f>MEDIAN(C314:C318)</f>
        <v>8</v>
      </c>
      <c r="F316">
        <f>AVERAGEA(טבלה1[[#This Row],[ממוצע נע]:[חציון נע]])</f>
        <v>7.2</v>
      </c>
      <c r="G316" s="1" t="s">
        <v>130</v>
      </c>
      <c r="H316">
        <f>LEN(טבלה1[[#This Row],[טקסט]])</f>
        <v>304</v>
      </c>
      <c r="I316">
        <f>COUNTIF(טבלה1[עמודה1],טבלה1[[#This Row],[עמודה1]])</f>
        <v>1</v>
      </c>
      <c r="K316">
        <v>0</v>
      </c>
    </row>
    <row r="317" spans="1:11" x14ac:dyDescent="0.45">
      <c r="A317">
        <v>3218287</v>
      </c>
      <c r="B317">
        <v>3</v>
      </c>
      <c r="C317">
        <v>3</v>
      </c>
      <c r="D317">
        <f>AVERAGE(C315:C319)</f>
        <v>5.4</v>
      </c>
      <c r="E317">
        <f>MEDIAN(C315:C319)</f>
        <v>3</v>
      </c>
      <c r="F317">
        <f>AVERAGEA(טבלה1[[#This Row],[ממוצע נע]:[חציון נע]])</f>
        <v>4.2</v>
      </c>
      <c r="G317" s="1" t="s">
        <v>256</v>
      </c>
      <c r="H317">
        <f>LEN(טבלה1[[#This Row],[טקסט]])</f>
        <v>302</v>
      </c>
      <c r="I317">
        <f>COUNTIF(טבלה1[עמודה1],טבלה1[[#This Row],[עמודה1]])</f>
        <v>1</v>
      </c>
      <c r="K317">
        <v>0</v>
      </c>
    </row>
    <row r="318" spans="1:11" x14ac:dyDescent="0.45">
      <c r="A318">
        <v>2318947</v>
      </c>
      <c r="B318">
        <v>3</v>
      </c>
      <c r="C318">
        <v>8</v>
      </c>
      <c r="D318">
        <f>AVERAGE(C316:C320)</f>
        <v>4.5999999999999996</v>
      </c>
      <c r="E318">
        <f>MEDIAN(C316:C320)</f>
        <v>3</v>
      </c>
      <c r="F318">
        <f>AVERAGEA(טבלה1[[#This Row],[ממוצע נע]:[חציון נע]])</f>
        <v>3.8</v>
      </c>
      <c r="G318" s="2" t="s">
        <v>270</v>
      </c>
      <c r="H318">
        <f>LEN(טבלה1[[#This Row],[טקסט]])</f>
        <v>288</v>
      </c>
      <c r="I318">
        <f>COUNTIF(טבלה1[עמודה1],טבלה1[[#This Row],[עמודה1]])</f>
        <v>2</v>
      </c>
      <c r="K318">
        <v>0</v>
      </c>
    </row>
    <row r="319" spans="1:11" x14ac:dyDescent="0.45">
      <c r="A319">
        <v>2945457</v>
      </c>
      <c r="B319">
        <v>3</v>
      </c>
      <c r="C319">
        <v>3</v>
      </c>
      <c r="D319">
        <f>AVERAGE(C317:C321)</f>
        <v>5.6</v>
      </c>
      <c r="E319">
        <f>MEDIAN(C317:C321)</f>
        <v>6</v>
      </c>
      <c r="F319">
        <f>AVERAGEA(טבלה1[[#This Row],[ממוצע נע]:[חציון נע]])</f>
        <v>5.8</v>
      </c>
      <c r="G319" s="1" t="s">
        <v>235</v>
      </c>
      <c r="H319">
        <f>LEN(טבלה1[[#This Row],[טקסט]])</f>
        <v>288</v>
      </c>
      <c r="I319">
        <f>COUNTIF(טבלה1[עמודה1],טבלה1[[#This Row],[עמודה1]])</f>
        <v>2</v>
      </c>
      <c r="K319">
        <v>0</v>
      </c>
    </row>
    <row r="320" spans="1:11" x14ac:dyDescent="0.45">
      <c r="A320">
        <v>2236867</v>
      </c>
      <c r="B320">
        <v>8</v>
      </c>
      <c r="C320">
        <v>6</v>
      </c>
      <c r="D320">
        <f>AVERAGE(C318:C322)</f>
        <v>6.2</v>
      </c>
      <c r="E320">
        <f>MEDIAN(C318:C322)</f>
        <v>6</v>
      </c>
      <c r="F320">
        <f>AVERAGEA(טבלה1[[#This Row],[ממוצע נע]:[חציון נע]])</f>
        <v>6.1</v>
      </c>
      <c r="G320" s="1" t="s">
        <v>158</v>
      </c>
      <c r="H320">
        <f>LEN(טבלה1[[#This Row],[טקסט]])</f>
        <v>281</v>
      </c>
      <c r="I320">
        <f>COUNTIF(טבלה1[עמודה1],טבלה1[[#This Row],[עמודה1]])</f>
        <v>3</v>
      </c>
      <c r="K320">
        <v>0</v>
      </c>
    </row>
    <row r="321" spans="1:11" x14ac:dyDescent="0.45">
      <c r="A321">
        <v>2298485</v>
      </c>
      <c r="B321">
        <v>1</v>
      </c>
      <c r="C321">
        <v>8</v>
      </c>
      <c r="D321">
        <f>AVERAGE(C319:C323)</f>
        <v>6.2</v>
      </c>
      <c r="E321">
        <f>MEDIAN(C319:C323)</f>
        <v>6</v>
      </c>
      <c r="F321">
        <f>AVERAGEA(טבלה1[[#This Row],[ממוצע נע]:[חציון נע]])</f>
        <v>6.1</v>
      </c>
      <c r="G321" s="1" t="s">
        <v>177</v>
      </c>
      <c r="H321">
        <f>LEN(טבלה1[[#This Row],[טקסט]])</f>
        <v>281</v>
      </c>
      <c r="I321">
        <f>COUNTIF(טבלה1[עמודה1],טבלה1[[#This Row],[עמודה1]])</f>
        <v>3</v>
      </c>
      <c r="K321">
        <v>0</v>
      </c>
    </row>
    <row r="322" spans="1:11" x14ac:dyDescent="0.45">
      <c r="A322">
        <v>2863395</v>
      </c>
      <c r="B322">
        <v>7</v>
      </c>
      <c r="C322">
        <v>6</v>
      </c>
      <c r="D322">
        <f>AVERAGE(C320:C324)</f>
        <v>7.2</v>
      </c>
      <c r="E322">
        <f>MEDIAN(C320:C324)</f>
        <v>8</v>
      </c>
      <c r="F322">
        <f>AVERAGEA(טבלה1[[#This Row],[ממוצע נע]:[חציון נע]])</f>
        <v>7.6</v>
      </c>
      <c r="G322" s="1" t="s">
        <v>229</v>
      </c>
      <c r="H322">
        <f>LEN(טבלה1[[#This Row],[טקסט]])</f>
        <v>281</v>
      </c>
      <c r="I322">
        <f>COUNTIF(טבלה1[עמודה1],טבלה1[[#This Row],[עמודה1]])</f>
        <v>3</v>
      </c>
      <c r="K322">
        <v>0</v>
      </c>
    </row>
    <row r="323" spans="1:11" x14ac:dyDescent="0.45">
      <c r="A323">
        <v>3185883</v>
      </c>
      <c r="B323">
        <v>7</v>
      </c>
      <c r="C323">
        <v>8</v>
      </c>
      <c r="D323">
        <f>AVERAGE(C321:C325)</f>
        <v>7.6</v>
      </c>
      <c r="E323">
        <f>MEDIAN(C321:C325)</f>
        <v>8</v>
      </c>
      <c r="F323">
        <f>AVERAGEA(טבלה1[[#This Row],[ממוצע נע]:[חציון נע]])</f>
        <v>7.8</v>
      </c>
      <c r="G323" s="1" t="s">
        <v>247</v>
      </c>
      <c r="H323">
        <f>LEN(טבלה1[[#This Row],[טקסט]])</f>
        <v>280</v>
      </c>
      <c r="I323">
        <f>COUNTIF(טבלה1[עמודה1],טבלה1[[#This Row],[עמודה1]])</f>
        <v>1</v>
      </c>
      <c r="K323">
        <v>0</v>
      </c>
    </row>
    <row r="324" spans="1:11" x14ac:dyDescent="0.45">
      <c r="A324">
        <v>2649653</v>
      </c>
      <c r="B324">
        <v>3</v>
      </c>
      <c r="C324">
        <v>8</v>
      </c>
      <c r="D324">
        <f>AVERAGE(C322:C326)</f>
        <v>6.4</v>
      </c>
      <c r="E324">
        <f>MEDIAN(C322:C326)</f>
        <v>8</v>
      </c>
      <c r="F324">
        <f>AVERAGEA(טבלה1[[#This Row],[ממוצע נע]:[חציון נע]])</f>
        <v>7.2</v>
      </c>
      <c r="G324" s="1" t="s">
        <v>219</v>
      </c>
      <c r="H324">
        <f>LEN(טבלה1[[#This Row],[טקסט]])</f>
        <v>265</v>
      </c>
      <c r="I324">
        <f>COUNTIF(טבלה1[עמודה1],טבלה1[[#This Row],[עמודה1]])</f>
        <v>1</v>
      </c>
      <c r="K324">
        <v>0</v>
      </c>
    </row>
    <row r="325" spans="1:11" x14ac:dyDescent="0.45">
      <c r="A325">
        <v>3181633</v>
      </c>
      <c r="B325">
        <v>9</v>
      </c>
      <c r="C325">
        <v>8</v>
      </c>
      <c r="D325">
        <f>AVERAGE(C323:C327)</f>
        <v>5.8</v>
      </c>
      <c r="E325">
        <f>MEDIAN(C323:C327)</f>
        <v>8</v>
      </c>
      <c r="F325">
        <f>AVERAGEA(טבלה1[[#This Row],[ממוצע נע]:[חציון נע]])</f>
        <v>6.9</v>
      </c>
      <c r="G325" s="2" t="s">
        <v>269</v>
      </c>
      <c r="H325">
        <f>LEN(טבלה1[[#This Row],[טקסט]])</f>
        <v>250</v>
      </c>
      <c r="I325">
        <f>COUNTIF(טבלה1[עמודה1],טבלה1[[#This Row],[עמודה1]])</f>
        <v>1</v>
      </c>
      <c r="K325">
        <v>0</v>
      </c>
    </row>
    <row r="326" spans="1:11" x14ac:dyDescent="0.45">
      <c r="A326">
        <v>2236899</v>
      </c>
      <c r="B326">
        <v>1</v>
      </c>
      <c r="C326">
        <v>2</v>
      </c>
      <c r="D326">
        <f>AVERAGE(C324:C328)</f>
        <v>5.8</v>
      </c>
      <c r="E326">
        <f>MEDIAN(C324:C328)</f>
        <v>8</v>
      </c>
      <c r="F326">
        <f>AVERAGEA(טבלה1[[#This Row],[ממוצע נע]:[חציון נע]])</f>
        <v>6.9</v>
      </c>
      <c r="G326" s="1" t="s">
        <v>159</v>
      </c>
      <c r="H326">
        <f>LEN(טבלה1[[#This Row],[טקסט]])</f>
        <v>248</v>
      </c>
      <c r="I326">
        <f>COUNTIF(טבלה1[עמודה1],טבלה1[[#This Row],[עמודה1]])</f>
        <v>2</v>
      </c>
      <c r="K326">
        <v>1</v>
      </c>
    </row>
    <row r="327" spans="1:11" x14ac:dyDescent="0.45">
      <c r="A327">
        <v>2863427</v>
      </c>
      <c r="B327">
        <v>1</v>
      </c>
      <c r="C327">
        <v>3</v>
      </c>
      <c r="D327">
        <f>AVERAGE(C325:C329)</f>
        <v>4.5999999999999996</v>
      </c>
      <c r="E327">
        <f>MEDIAN(C325:C329)</f>
        <v>3</v>
      </c>
      <c r="F327">
        <f>AVERAGEA(טבלה1[[#This Row],[ממוצע נע]:[חציון נע]])</f>
        <v>3.8</v>
      </c>
      <c r="G327" s="1" t="s">
        <v>159</v>
      </c>
      <c r="H327">
        <f>LEN(טבלה1[[#This Row],[טקסט]])</f>
        <v>248</v>
      </c>
      <c r="I327">
        <f>COUNTIF(טבלה1[עמודה1],טבלה1[[#This Row],[עמודה1]])</f>
        <v>2</v>
      </c>
      <c r="K327">
        <v>0</v>
      </c>
    </row>
    <row r="328" spans="1:11" x14ac:dyDescent="0.45">
      <c r="A328">
        <v>2191815</v>
      </c>
      <c r="B328">
        <v>3</v>
      </c>
      <c r="C328">
        <v>8</v>
      </c>
      <c r="D328">
        <f>AVERAGE(C326:C330)</f>
        <v>3.4</v>
      </c>
      <c r="E328">
        <f>MEDIAN(C326:C330)</f>
        <v>2</v>
      </c>
      <c r="F328">
        <f>AVERAGEA(טבלה1[[#This Row],[ממוצע נע]:[חציון נע]])</f>
        <v>2.7</v>
      </c>
      <c r="G328" s="2" t="s">
        <v>266</v>
      </c>
      <c r="H328">
        <f>LEN(טבלה1[[#This Row],[טקסט]])</f>
        <v>244</v>
      </c>
      <c r="I328">
        <f>COUNTIF(טבלה1[עמודה1],טבלה1[[#This Row],[עמודה1]])</f>
        <v>1</v>
      </c>
      <c r="K328">
        <v>0</v>
      </c>
    </row>
    <row r="329" spans="1:11" x14ac:dyDescent="0.45">
      <c r="A329">
        <v>483274</v>
      </c>
      <c r="B329">
        <v>8</v>
      </c>
      <c r="C329">
        <v>2</v>
      </c>
      <c r="D329">
        <f>AVERAGE(C327:C331)</f>
        <v>3.4</v>
      </c>
      <c r="E329">
        <f>MEDIAN(C327:C331)</f>
        <v>2</v>
      </c>
      <c r="F329">
        <f>AVERAGEA(טבלה1[[#This Row],[ממוצע נע]:[חציון נע]])</f>
        <v>2.7</v>
      </c>
      <c r="G329" s="1" t="s">
        <v>32</v>
      </c>
      <c r="H329">
        <f>LEN(טבלה1[[#This Row],[טקסט]])</f>
        <v>243</v>
      </c>
      <c r="I329">
        <f>COUNTIF(טבלה1[עמודה1],טבלה1[[#This Row],[עמודה1]])</f>
        <v>3</v>
      </c>
      <c r="K329">
        <v>1</v>
      </c>
    </row>
    <row r="330" spans="1:11" x14ac:dyDescent="0.45">
      <c r="A330">
        <v>878906</v>
      </c>
      <c r="B330">
        <v>8</v>
      </c>
      <c r="C330">
        <v>2</v>
      </c>
      <c r="D330">
        <f>AVERAGE(C328:C332)</f>
        <v>3.4</v>
      </c>
      <c r="E330">
        <f>MEDIAN(C328:C332)</f>
        <v>2</v>
      </c>
      <c r="F330">
        <f>AVERAGEA(טבלה1[[#This Row],[ממוצע נע]:[חציון נע]])</f>
        <v>2.7</v>
      </c>
      <c r="G330" s="1" t="s">
        <v>32</v>
      </c>
      <c r="H330">
        <f>LEN(טבלה1[[#This Row],[טקסט]])</f>
        <v>243</v>
      </c>
      <c r="I330">
        <f>COUNTIF(טבלה1[עמודה1],טבלה1[[#This Row],[עמודה1]])</f>
        <v>3</v>
      </c>
      <c r="K330">
        <v>1</v>
      </c>
    </row>
    <row r="331" spans="1:11" x14ac:dyDescent="0.45">
      <c r="A331">
        <v>1274114</v>
      </c>
      <c r="B331">
        <v>8</v>
      </c>
      <c r="C331">
        <v>2</v>
      </c>
      <c r="D331">
        <f>AVERAGE(C329:C333)</f>
        <v>3.2</v>
      </c>
      <c r="E331">
        <f>MEDIAN(C329:C333)</f>
        <v>2</v>
      </c>
      <c r="F331">
        <f>AVERAGEA(טבלה1[[#This Row],[ממוצע נע]:[חציון נע]])</f>
        <v>2.6</v>
      </c>
      <c r="G331" s="1" t="s">
        <v>32</v>
      </c>
      <c r="H331">
        <f>LEN(טבלה1[[#This Row],[טקסט]])</f>
        <v>243</v>
      </c>
      <c r="I331">
        <f>COUNTIF(טבלה1[עמודה1],טבלה1[[#This Row],[עמודה1]])</f>
        <v>3</v>
      </c>
      <c r="K331">
        <v>0</v>
      </c>
    </row>
    <row r="332" spans="1:11" x14ac:dyDescent="0.45">
      <c r="A332">
        <v>3185917</v>
      </c>
      <c r="B332">
        <v>8</v>
      </c>
      <c r="C332">
        <v>3</v>
      </c>
      <c r="D332">
        <f>AVERAGE(C330:C334)</f>
        <v>4.5999999999999996</v>
      </c>
      <c r="E332">
        <f>MEDIAN(C330:C334)</f>
        <v>3</v>
      </c>
      <c r="F332">
        <f>AVERAGEA(טבלה1[[#This Row],[ממוצע נע]:[חציון נע]])</f>
        <v>3.8</v>
      </c>
      <c r="G332" s="2" t="s">
        <v>268</v>
      </c>
      <c r="H332">
        <f>LEN(טבלה1[[#This Row],[טקסט]])</f>
        <v>238</v>
      </c>
      <c r="I332">
        <f>COUNTIF(טבלה1[עמודה1],טבלה1[[#This Row],[עמודה1]])</f>
        <v>1</v>
      </c>
      <c r="K332">
        <v>0</v>
      </c>
    </row>
    <row r="333" spans="1:11" x14ac:dyDescent="0.45">
      <c r="A333">
        <v>3185909</v>
      </c>
      <c r="B333">
        <v>5</v>
      </c>
      <c r="C333">
        <v>7</v>
      </c>
      <c r="D333">
        <f>AVERAGE(C331:C335)</f>
        <v>5.8</v>
      </c>
      <c r="E333">
        <f>MEDIAN(C331:C335)</f>
        <v>7</v>
      </c>
      <c r="F333">
        <f>AVERAGEA(טבלה1[[#This Row],[ממוצע נע]:[חציון נע]])</f>
        <v>6.4</v>
      </c>
      <c r="G333" s="1" t="s">
        <v>249</v>
      </c>
      <c r="H333">
        <f>LEN(טבלה1[[#This Row],[טקסט]])</f>
        <v>221</v>
      </c>
      <c r="I333">
        <f>COUNTIF(טבלה1[עמודה1],טבלה1[[#This Row],[עמודה1]])</f>
        <v>1</v>
      </c>
      <c r="K333">
        <v>0</v>
      </c>
    </row>
    <row r="334" spans="1:11" x14ac:dyDescent="0.45">
      <c r="A334">
        <v>3285520</v>
      </c>
      <c r="B334">
        <v>9</v>
      </c>
      <c r="C334">
        <v>9</v>
      </c>
      <c r="D334">
        <f>AVERAGE(C332:C336)</f>
        <v>7</v>
      </c>
      <c r="E334">
        <f>MEDIAN(C332:C336)</f>
        <v>8</v>
      </c>
      <c r="F334">
        <f>AVERAGEA(טבלה1[[#This Row],[ממוצע נע]:[חציון נע]])</f>
        <v>7.5</v>
      </c>
      <c r="G334" s="1" t="s">
        <v>261</v>
      </c>
      <c r="H334">
        <f>LEN(טבלה1[[#This Row],[טקסט]])</f>
        <v>220</v>
      </c>
      <c r="I334">
        <f>COUNTIF(טבלה1[עמודה1],טבלה1[[#This Row],[עמודה1]])</f>
        <v>1</v>
      </c>
      <c r="K334">
        <v>0</v>
      </c>
    </row>
    <row r="335" spans="1:11" x14ac:dyDescent="0.45">
      <c r="A335">
        <v>2298482</v>
      </c>
      <c r="B335">
        <v>8</v>
      </c>
      <c r="C335">
        <v>8</v>
      </c>
      <c r="D335">
        <f>AVERAGE(C333:C337)</f>
        <v>8.4</v>
      </c>
      <c r="E335">
        <f>MEDIAN(C333:C337)</f>
        <v>8</v>
      </c>
      <c r="F335">
        <f>AVERAGEA(טבלה1[[#This Row],[ממוצע נע]:[חציון נע]])</f>
        <v>8.1999999999999993</v>
      </c>
      <c r="G335" s="1" t="s">
        <v>176</v>
      </c>
      <c r="H335">
        <f>LEN(טבלה1[[#This Row],[טקסט]])</f>
        <v>200</v>
      </c>
      <c r="I335">
        <f>COUNTIF(טבלה1[עמודה1],טבלה1[[#This Row],[עמודה1]])</f>
        <v>2</v>
      </c>
      <c r="K335">
        <v>0</v>
      </c>
    </row>
    <row r="336" spans="1:11" x14ac:dyDescent="0.45">
      <c r="A336">
        <v>2924995</v>
      </c>
      <c r="B336">
        <v>8</v>
      </c>
      <c r="C336">
        <v>8</v>
      </c>
      <c r="D336">
        <f>AVERAGE(C334:C338)</f>
        <v>9</v>
      </c>
      <c r="E336">
        <f>MEDIAN(C334:C338)</f>
        <v>9</v>
      </c>
      <c r="F336">
        <f>AVERAGEA(טבלה1[[#This Row],[ממוצע נע]:[חציון נע]])</f>
        <v>9</v>
      </c>
      <c r="G336" s="1" t="s">
        <v>234</v>
      </c>
      <c r="H336">
        <f>LEN(טבלה1[[#This Row],[טקסט]])</f>
        <v>200</v>
      </c>
      <c r="I336">
        <f>COUNTIF(טבלה1[עמודה1],טבלה1[[#This Row],[עמודה1]])</f>
        <v>2</v>
      </c>
      <c r="K336">
        <v>0</v>
      </c>
    </row>
    <row r="337" spans="1:11" x14ac:dyDescent="0.45">
      <c r="A337">
        <v>2213433</v>
      </c>
      <c r="B337">
        <v>10</v>
      </c>
      <c r="C337">
        <v>10</v>
      </c>
      <c r="D337">
        <f>AVERAGE(C335:C339)</f>
        <v>9.1999999999999993</v>
      </c>
      <c r="E337">
        <f>MEDIAN(C335:C339)</f>
        <v>10</v>
      </c>
      <c r="F337">
        <f>AVERAGEA(טבלה1[[#This Row],[ממוצע נע]:[חציון נע]])</f>
        <v>9.6</v>
      </c>
      <c r="G337" s="1" t="s">
        <v>148</v>
      </c>
      <c r="H337">
        <f>LEN(טבלה1[[#This Row],[טקסט]])</f>
        <v>195</v>
      </c>
      <c r="I337">
        <f>COUNTIF(טבלה1[עמודה1],טבלה1[[#This Row],[עמודה1]])</f>
        <v>3</v>
      </c>
      <c r="K337">
        <v>1</v>
      </c>
    </row>
    <row r="338" spans="1:11" x14ac:dyDescent="0.45">
      <c r="A338">
        <v>2526744</v>
      </c>
      <c r="B338">
        <v>10</v>
      </c>
      <c r="C338">
        <v>10</v>
      </c>
      <c r="D338">
        <f>AVERAGE(C336:C340)</f>
        <v>8.1999999999999993</v>
      </c>
      <c r="E338">
        <f>MEDIAN(C336:C340)</f>
        <v>10</v>
      </c>
      <c r="F338">
        <f>AVERAGEA(טבלה1[[#This Row],[ממוצע נע]:[חציון נע]])</f>
        <v>9.1</v>
      </c>
      <c r="G338" s="1" t="s">
        <v>148</v>
      </c>
      <c r="H338">
        <f>LEN(טבלה1[[#This Row],[טקסט]])</f>
        <v>195</v>
      </c>
      <c r="I338">
        <f>COUNTIF(טבלה1[עמודה1],טבלה1[[#This Row],[עמודה1]])</f>
        <v>3</v>
      </c>
      <c r="K338">
        <v>1</v>
      </c>
    </row>
    <row r="339" spans="1:11" x14ac:dyDescent="0.45">
      <c r="A339">
        <v>2839965</v>
      </c>
      <c r="B339">
        <v>9</v>
      </c>
      <c r="C339">
        <v>10</v>
      </c>
      <c r="D339">
        <f>AVERAGE(C337:C341)</f>
        <v>7</v>
      </c>
      <c r="E339">
        <f>MEDIAN(C337:C341)</f>
        <v>10</v>
      </c>
      <c r="F339">
        <f>AVERAGEA(טבלה1[[#This Row],[ממוצע נע]:[חציון נע]])</f>
        <v>8.5</v>
      </c>
      <c r="G339" s="1" t="s">
        <v>148</v>
      </c>
      <c r="H339">
        <f>LEN(טבלה1[[#This Row],[טקסט]])</f>
        <v>195</v>
      </c>
      <c r="I339">
        <f>COUNTIF(טבלה1[עמודה1],טבלה1[[#This Row],[עמודה1]])</f>
        <v>3</v>
      </c>
      <c r="K339">
        <v>0</v>
      </c>
    </row>
    <row r="340" spans="1:11" x14ac:dyDescent="0.45">
      <c r="A340">
        <v>2531104</v>
      </c>
      <c r="B340">
        <v>1</v>
      </c>
      <c r="C340">
        <v>3</v>
      </c>
      <c r="D340">
        <f>AVERAGE(C338:C342)</f>
        <v>6.6</v>
      </c>
      <c r="E340">
        <f>MEDIAN(C338:C342)</f>
        <v>8</v>
      </c>
      <c r="F340">
        <f>AVERAGEA(טבלה1[[#This Row],[ממוצע נע]:[חציון נע]])</f>
        <v>7.3</v>
      </c>
      <c r="G340" s="1" t="s">
        <v>204</v>
      </c>
      <c r="H340">
        <f>LEN(טבלה1[[#This Row],[טקסט]])</f>
        <v>190</v>
      </c>
      <c r="I340">
        <f>COUNTIF(טבלה1[עמודה1],טבלה1[[#This Row],[עמודה1]])</f>
        <v>1</v>
      </c>
      <c r="K340">
        <v>0</v>
      </c>
    </row>
    <row r="341" spans="1:11" x14ac:dyDescent="0.45">
      <c r="A341">
        <v>2191823</v>
      </c>
      <c r="B341">
        <v>3</v>
      </c>
      <c r="C341">
        <v>2</v>
      </c>
      <c r="D341">
        <f>AVERAGE(C339:C343)</f>
        <v>5</v>
      </c>
      <c r="E341">
        <f>MEDIAN(C339:C343)</f>
        <v>3</v>
      </c>
      <c r="F341">
        <f>AVERAGEA(טבלה1[[#This Row],[ממוצע נע]:[חציון נע]])</f>
        <v>4</v>
      </c>
      <c r="G341" s="1" t="s">
        <v>137</v>
      </c>
      <c r="H341">
        <f>LEN(טבלה1[[#This Row],[טקסט]])</f>
        <v>187</v>
      </c>
      <c r="I341">
        <f>COUNTIF(טבלה1[עמודה1],טבלה1[[#This Row],[עמודה1]])</f>
        <v>2</v>
      </c>
      <c r="K341">
        <v>1</v>
      </c>
    </row>
    <row r="342" spans="1:11" x14ac:dyDescent="0.45">
      <c r="A342">
        <v>2818356</v>
      </c>
      <c r="B342">
        <v>3</v>
      </c>
      <c r="C342">
        <v>8</v>
      </c>
      <c r="D342">
        <f>AVERAGE(C340:C344)</f>
        <v>4.8</v>
      </c>
      <c r="E342">
        <f>MEDIAN(C340:C344)</f>
        <v>3</v>
      </c>
      <c r="F342">
        <f>AVERAGEA(טבלה1[[#This Row],[ממוצע נע]:[חציון נע]])</f>
        <v>3.9</v>
      </c>
      <c r="G342" s="1" t="s">
        <v>137</v>
      </c>
      <c r="H342">
        <f>LEN(טבלה1[[#This Row],[טקסט]])</f>
        <v>187</v>
      </c>
      <c r="I342">
        <f>COUNTIF(טבלה1[עמודה1],טבלה1[[#This Row],[עמודה1]])</f>
        <v>2</v>
      </c>
      <c r="K342">
        <v>0</v>
      </c>
    </row>
    <row r="343" spans="1:11" x14ac:dyDescent="0.45">
      <c r="A343">
        <v>3185904</v>
      </c>
      <c r="B343">
        <v>1</v>
      </c>
      <c r="C343">
        <v>2</v>
      </c>
      <c r="D343">
        <f>AVERAGE(C341:C345)</f>
        <v>5.6</v>
      </c>
      <c r="E343">
        <f>MEDIAN(C341:C345)</f>
        <v>7</v>
      </c>
      <c r="F343">
        <f>AVERAGEA(טבלה1[[#This Row],[ממוצע נע]:[חציון נע]])</f>
        <v>6.3</v>
      </c>
      <c r="G343" s="1" t="s">
        <v>248</v>
      </c>
      <c r="H343">
        <f>LEN(טבלה1[[#This Row],[טקסט]])</f>
        <v>183</v>
      </c>
      <c r="I343">
        <f>COUNTIF(טבלה1[עמודה1],טבלה1[[#This Row],[עמודה1]])</f>
        <v>2</v>
      </c>
      <c r="K343">
        <v>0</v>
      </c>
    </row>
    <row r="344" spans="1:11" x14ac:dyDescent="0.45">
      <c r="A344">
        <v>3185914</v>
      </c>
      <c r="B344">
        <v>9</v>
      </c>
      <c r="C344">
        <v>9</v>
      </c>
      <c r="D344">
        <f>AVERAGE(C342:C346)</f>
        <v>5.6</v>
      </c>
      <c r="E344">
        <f>MEDIAN(C342:C346)</f>
        <v>7</v>
      </c>
      <c r="F344">
        <f>AVERAGEA(טבלה1[[#This Row],[ממוצע נע]:[חציון נע]])</f>
        <v>6.3</v>
      </c>
      <c r="G344" s="1" t="s">
        <v>250</v>
      </c>
      <c r="H344">
        <f>LEN(טבלה1[[#This Row],[טקסט]])</f>
        <v>183</v>
      </c>
      <c r="I344">
        <f>COUNTIF(טבלה1[עמודה1],טבלה1[[#This Row],[עמודה1]])</f>
        <v>2</v>
      </c>
      <c r="K344">
        <v>0</v>
      </c>
    </row>
    <row r="345" spans="1:11" x14ac:dyDescent="0.45">
      <c r="A345">
        <v>2236901</v>
      </c>
      <c r="B345">
        <v>3</v>
      </c>
      <c r="C345">
        <v>7</v>
      </c>
      <c r="D345">
        <f>AVERAGE(C343:C347)</f>
        <v>5.6</v>
      </c>
      <c r="E345">
        <f>MEDIAN(C343:C347)</f>
        <v>7</v>
      </c>
      <c r="F345">
        <f>AVERAGEA(טבלה1[[#This Row],[ממוצע נע]:[חציון נע]])</f>
        <v>6.3</v>
      </c>
      <c r="G345" s="1" t="s">
        <v>160</v>
      </c>
      <c r="H345">
        <f>LEN(טבלה1[[#This Row],[טקסט]])</f>
        <v>176</v>
      </c>
      <c r="I345">
        <f>COUNTIF(טבלה1[עמודה1],טבלה1[[#This Row],[עמודה1]])</f>
        <v>2</v>
      </c>
      <c r="K345">
        <v>1</v>
      </c>
    </row>
    <row r="346" spans="1:11" x14ac:dyDescent="0.45">
      <c r="A346">
        <v>2863429</v>
      </c>
      <c r="B346">
        <v>1</v>
      </c>
      <c r="C346">
        <v>2</v>
      </c>
      <c r="D346">
        <f>AVERAGE(C344:C348)</f>
        <v>6.4</v>
      </c>
      <c r="E346">
        <f>MEDIAN(C344:C348)</f>
        <v>7</v>
      </c>
      <c r="F346">
        <f>AVERAGEA(טבלה1[[#This Row],[ממוצע נע]:[חציון נע]])</f>
        <v>6.7</v>
      </c>
      <c r="G346" s="1" t="s">
        <v>160</v>
      </c>
      <c r="H346">
        <f>LEN(טבלה1[[#This Row],[טקסט]])</f>
        <v>176</v>
      </c>
      <c r="I346">
        <f>COUNTIF(טבלה1[עמודה1],טבלה1[[#This Row],[עמודה1]])</f>
        <v>2</v>
      </c>
      <c r="K346">
        <v>0</v>
      </c>
    </row>
    <row r="347" spans="1:11" x14ac:dyDescent="0.45">
      <c r="A347">
        <v>3033169</v>
      </c>
      <c r="B347">
        <v>9</v>
      </c>
      <c r="C347">
        <v>8</v>
      </c>
      <c r="D347">
        <f>AVERAGE(C345:C349)</f>
        <v>5.6</v>
      </c>
      <c r="E347">
        <f>MEDIAN(C345:C349)</f>
        <v>6</v>
      </c>
      <c r="F347">
        <f>AVERAGEA(טבלה1[[#This Row],[ממוצע נע]:[חציון נע]])</f>
        <v>5.8</v>
      </c>
      <c r="G347" s="1" t="s">
        <v>241</v>
      </c>
      <c r="H347">
        <f>LEN(טבלה1[[#This Row],[טקסט]])</f>
        <v>175</v>
      </c>
      <c r="I347">
        <f>COUNTIF(טבלה1[עמודה1],טבלה1[[#This Row],[עמודה1]])</f>
        <v>1</v>
      </c>
      <c r="K347">
        <v>0</v>
      </c>
    </row>
    <row r="348" spans="1:11" x14ac:dyDescent="0.45">
      <c r="A348">
        <v>3328429</v>
      </c>
      <c r="B348">
        <v>7</v>
      </c>
      <c r="C348">
        <v>6</v>
      </c>
      <c r="D348">
        <f>AVERAGE(C346:C350)</f>
        <v>6</v>
      </c>
      <c r="E348">
        <f>MEDIAN(C346:C350)</f>
        <v>6</v>
      </c>
      <c r="F348">
        <f>AVERAGEA(טבלה1[[#This Row],[ממוצע נע]:[חציון נע]])</f>
        <v>6</v>
      </c>
      <c r="G348" s="2" t="s">
        <v>264</v>
      </c>
      <c r="H348">
        <f>LEN(טבלה1[[#This Row],[טקסט]])</f>
        <v>169</v>
      </c>
      <c r="I348">
        <f>COUNTIF(טבלה1[עמודה1],טבלה1[[#This Row],[עמודה1]])</f>
        <v>2</v>
      </c>
      <c r="K348">
        <v>1</v>
      </c>
    </row>
    <row r="349" spans="1:11" x14ac:dyDescent="0.45">
      <c r="A349">
        <v>3348124</v>
      </c>
      <c r="B349">
        <v>6</v>
      </c>
      <c r="C349">
        <v>5</v>
      </c>
      <c r="D349">
        <f>D348</f>
        <v>6</v>
      </c>
      <c r="E349">
        <f>E348</f>
        <v>6</v>
      </c>
      <c r="F349">
        <f>AVERAGEA(טבלה1[[#This Row],[ממוצע נע]:[חציון נע]])</f>
        <v>6</v>
      </c>
      <c r="G349" s="2" t="s">
        <v>264</v>
      </c>
      <c r="H349">
        <f>LEN(טבלה1[[#This Row],[טקסט]])</f>
        <v>169</v>
      </c>
      <c r="I349">
        <f>COUNTIF(טבלה1[עמודה1],טבלה1[[#This Row],[עמודה1]])</f>
        <v>2</v>
      </c>
      <c r="K349">
        <v>0</v>
      </c>
    </row>
    <row r="350" spans="1:11" x14ac:dyDescent="0.45">
      <c r="A350">
        <v>2213442</v>
      </c>
      <c r="B350">
        <v>9</v>
      </c>
      <c r="C350">
        <v>9</v>
      </c>
      <c r="D350">
        <f>AVERAGE(C348:C352)</f>
        <v>7.8</v>
      </c>
      <c r="E350">
        <f>MEDIAN(C348:C352)</f>
        <v>9</v>
      </c>
      <c r="F350">
        <f>AVERAGEA(טבלה1[[#This Row],[ממוצע נע]:[חציון נע]])</f>
        <v>8.4</v>
      </c>
      <c r="G350" s="1" t="s">
        <v>149</v>
      </c>
      <c r="H350">
        <f>LEN(טבלה1[[#This Row],[טקסט]])</f>
        <v>158</v>
      </c>
      <c r="I350">
        <f>COUNTIF(טבלה1[עמודה1],טבלה1[[#This Row],[עמודה1]])</f>
        <v>3</v>
      </c>
      <c r="K350">
        <v>1</v>
      </c>
    </row>
    <row r="351" spans="1:11" x14ac:dyDescent="0.45">
      <c r="A351">
        <v>2526753</v>
      </c>
      <c r="B351">
        <v>9</v>
      </c>
      <c r="C351">
        <v>10</v>
      </c>
      <c r="D351">
        <f>AVERAGE(C349:C353)</f>
        <v>7</v>
      </c>
      <c r="E351">
        <f>MEDIAN(C349:C353)</f>
        <v>9</v>
      </c>
      <c r="F351">
        <f>AVERAGEA(טבלה1[[#This Row],[ממוצע נע]:[חציון נע]])</f>
        <v>8</v>
      </c>
      <c r="G351" s="1" t="s">
        <v>149</v>
      </c>
      <c r="H351">
        <f>LEN(טבלה1[[#This Row],[טקסט]])</f>
        <v>158</v>
      </c>
      <c r="I351">
        <f>COUNTIF(טבלה1[עמודה1],טבלה1[[#This Row],[עמודה1]])</f>
        <v>3</v>
      </c>
      <c r="K351">
        <v>1</v>
      </c>
    </row>
    <row r="352" spans="1:11" x14ac:dyDescent="0.45">
      <c r="A352">
        <v>2839974</v>
      </c>
      <c r="B352">
        <v>9</v>
      </c>
      <c r="C352">
        <v>9</v>
      </c>
      <c r="D352">
        <f>AVERAGE(C350:C354)</f>
        <v>8</v>
      </c>
      <c r="E352">
        <f>MEDIAN(C350:C354)</f>
        <v>9</v>
      </c>
      <c r="F352">
        <f>AVERAGEA(טבלה1[[#This Row],[ממוצע נע]:[חציון נע]])</f>
        <v>8.5</v>
      </c>
      <c r="G352" s="1" t="s">
        <v>149</v>
      </c>
      <c r="H352">
        <f>LEN(טבלה1[[#This Row],[טקסט]])</f>
        <v>158</v>
      </c>
      <c r="I352">
        <f>COUNTIF(טבלה1[עמודה1],טבלה1[[#This Row],[עמודה1]])</f>
        <v>3</v>
      </c>
      <c r="K352">
        <v>0</v>
      </c>
    </row>
    <row r="353" spans="1:11" x14ac:dyDescent="0.45">
      <c r="A353">
        <v>3218209</v>
      </c>
      <c r="B353">
        <v>3</v>
      </c>
      <c r="C353">
        <v>2</v>
      </c>
      <c r="D353">
        <f>AVERAGE(C351:C355)</f>
        <v>8.1999999999999993</v>
      </c>
      <c r="E353">
        <f>MEDIAN(C351:C355)</f>
        <v>10</v>
      </c>
      <c r="F353">
        <f>AVERAGEA(טבלה1[[#This Row],[ממוצע נע]:[חציון נע]])</f>
        <v>9.1</v>
      </c>
      <c r="G353" s="1" t="s">
        <v>253</v>
      </c>
      <c r="H353">
        <f>LEN(טבלה1[[#This Row],[טקסט]])</f>
        <v>149</v>
      </c>
      <c r="I353">
        <f>COUNTIF(טבלה1[עמודה1],טבלה1[[#This Row],[עמודה1]])</f>
        <v>1</v>
      </c>
      <c r="K353">
        <v>0</v>
      </c>
    </row>
    <row r="354" spans="1:11" x14ac:dyDescent="0.45">
      <c r="A354">
        <v>215464</v>
      </c>
      <c r="B354">
        <v>9</v>
      </c>
      <c r="C354">
        <v>10</v>
      </c>
      <c r="D354">
        <f>AVERAGE(C352:C356)</f>
        <v>8.1999999999999993</v>
      </c>
      <c r="E354">
        <f>MEDIAN(C352:C356)</f>
        <v>10</v>
      </c>
      <c r="F354">
        <f>AVERAGEA(טבלה1[[#This Row],[ממוצע נע]:[חציון נע]])</f>
        <v>9.1</v>
      </c>
      <c r="G354" s="1" t="s">
        <v>3</v>
      </c>
      <c r="H354">
        <f>LEN(טבלה1[[#This Row],[טקסט]])</f>
        <v>132</v>
      </c>
      <c r="I354">
        <f>COUNTIF(טבלה1[עמודה1],טבלה1[[#This Row],[עמודה1]])</f>
        <v>6</v>
      </c>
      <c r="K354">
        <v>1</v>
      </c>
    </row>
    <row r="355" spans="1:11" x14ac:dyDescent="0.45">
      <c r="A355">
        <v>611233</v>
      </c>
      <c r="B355">
        <v>8</v>
      </c>
      <c r="C355">
        <v>10</v>
      </c>
      <c r="D355">
        <f>AVERAGE(C353:C357)</f>
        <v>8</v>
      </c>
      <c r="E355">
        <f>MEDIAN(C353:C357)</f>
        <v>10</v>
      </c>
      <c r="F355">
        <f>AVERAGEA(טבלה1[[#This Row],[ממוצע נע]:[חציון נע]])</f>
        <v>9</v>
      </c>
      <c r="G355" s="1" t="s">
        <v>3</v>
      </c>
      <c r="H355">
        <f>LEN(טבלה1[[#This Row],[טקסט]])</f>
        <v>132</v>
      </c>
      <c r="I355">
        <f>COUNTIF(טבלה1[עמודה1],טבלה1[[#This Row],[עמודה1]])</f>
        <v>6</v>
      </c>
      <c r="K355">
        <v>1</v>
      </c>
    </row>
    <row r="356" spans="1:11" x14ac:dyDescent="0.45">
      <c r="A356">
        <v>1006441</v>
      </c>
      <c r="B356">
        <v>9</v>
      </c>
      <c r="C356">
        <v>10</v>
      </c>
      <c r="D356">
        <f>AVERAGE(C354:C358)</f>
        <v>9.1999999999999993</v>
      </c>
      <c r="E356">
        <f>MEDIAN(C354:C358)</f>
        <v>10</v>
      </c>
      <c r="F356">
        <f>AVERAGEA(טבלה1[[#This Row],[ממוצע נע]:[חציון נע]])</f>
        <v>9.6</v>
      </c>
      <c r="G356" s="1" t="s">
        <v>3</v>
      </c>
      <c r="H356">
        <f>LEN(טבלה1[[#This Row],[טקסט]])</f>
        <v>132</v>
      </c>
      <c r="I356">
        <f>COUNTIF(טבלה1[עמודה1],טבלה1[[#This Row],[עמודה1]])</f>
        <v>6</v>
      </c>
      <c r="K356">
        <v>0</v>
      </c>
    </row>
    <row r="357" spans="1:11" x14ac:dyDescent="0.45">
      <c r="A357">
        <v>2401056</v>
      </c>
      <c r="B357">
        <v>2</v>
      </c>
      <c r="C357">
        <v>8</v>
      </c>
      <c r="D357">
        <f>AVERAGE(C355:C359)</f>
        <v>8.8000000000000007</v>
      </c>
      <c r="E357">
        <f>MEDIAN(C355:C359)</f>
        <v>8</v>
      </c>
      <c r="F357">
        <f>AVERAGEA(טבלה1[[#This Row],[ממוצע נע]:[חציון נע]])</f>
        <v>8.4</v>
      </c>
      <c r="G357" s="1" t="s">
        <v>185</v>
      </c>
      <c r="H357">
        <f>LEN(טבלה1[[#This Row],[טקסט]])</f>
        <v>132</v>
      </c>
      <c r="I357">
        <f>COUNTIF(טבלה1[עמודה1],טבלה1[[#This Row],[עמודה1]])</f>
        <v>6</v>
      </c>
      <c r="K357">
        <v>1</v>
      </c>
    </row>
    <row r="358" spans="1:11" x14ac:dyDescent="0.45">
      <c r="A358">
        <v>2714308</v>
      </c>
      <c r="B358">
        <v>2</v>
      </c>
      <c r="C358">
        <v>8</v>
      </c>
      <c r="D358">
        <f>AVERAGE(C356:C360)</f>
        <v>8.1999999999999993</v>
      </c>
      <c r="E358">
        <f>MEDIAN(C356:C360)</f>
        <v>8</v>
      </c>
      <c r="F358">
        <f>AVERAGEA(טבלה1[[#This Row],[ממוצע נע]:[חציון נע]])</f>
        <v>8.1</v>
      </c>
      <c r="G358" s="1" t="s">
        <v>185</v>
      </c>
      <c r="H358">
        <f>LEN(טבלה1[[#This Row],[טקסט]])</f>
        <v>132</v>
      </c>
      <c r="I358">
        <f>COUNTIF(טבלה1[עמודה1],טבלה1[[#This Row],[עמודה1]])</f>
        <v>6</v>
      </c>
      <c r="K358">
        <v>1</v>
      </c>
    </row>
    <row r="359" spans="1:11" x14ac:dyDescent="0.45">
      <c r="A359">
        <v>3026644</v>
      </c>
      <c r="B359">
        <v>1</v>
      </c>
      <c r="C359">
        <v>8</v>
      </c>
      <c r="D359">
        <f>AVERAGE(C357:C361)</f>
        <v>7.6</v>
      </c>
      <c r="E359">
        <f>MEDIAN(C357:C361)</f>
        <v>8</v>
      </c>
      <c r="F359">
        <f>AVERAGEA(טבלה1[[#This Row],[ממוצע נע]:[חציון נע]])</f>
        <v>7.8</v>
      </c>
      <c r="G359" s="1" t="s">
        <v>185</v>
      </c>
      <c r="H359">
        <f>LEN(טבלה1[[#This Row],[טקסט]])</f>
        <v>132</v>
      </c>
      <c r="I359">
        <f>COUNTIF(טבלה1[עמודה1],טבלה1[[#This Row],[עמודה1]])</f>
        <v>6</v>
      </c>
      <c r="K359">
        <v>0</v>
      </c>
    </row>
    <row r="360" spans="1:11" x14ac:dyDescent="0.45">
      <c r="A360">
        <v>1482050</v>
      </c>
      <c r="B360">
        <v>8</v>
      </c>
      <c r="C360">
        <v>7</v>
      </c>
      <c r="D360">
        <f>AVERAGE(C358:C362)</f>
        <v>6.4</v>
      </c>
      <c r="E360">
        <f>MEDIAN(C358:C362)</f>
        <v>7</v>
      </c>
      <c r="F360">
        <f>AVERAGEA(טבלה1[[#This Row],[ממוצע נע]:[חציון נע]])</f>
        <v>6.7</v>
      </c>
      <c r="G360" s="1" t="s">
        <v>87</v>
      </c>
      <c r="H360">
        <f>LEN(טבלה1[[#This Row],[טקסט]])</f>
        <v>125</v>
      </c>
      <c r="I360">
        <f>COUNTIF(טבלה1[עמודה1],טבלה1[[#This Row],[עמודה1]])</f>
        <v>2</v>
      </c>
      <c r="K360">
        <v>0</v>
      </c>
    </row>
    <row r="361" spans="1:11" x14ac:dyDescent="0.45">
      <c r="A361">
        <v>1745316</v>
      </c>
      <c r="B361">
        <v>8</v>
      </c>
      <c r="C361">
        <v>7</v>
      </c>
      <c r="D361">
        <f>AVERAGE(C359:C363)</f>
        <v>6</v>
      </c>
      <c r="E361">
        <f>MEDIAN(C359:C363)</f>
        <v>7</v>
      </c>
      <c r="F361">
        <f>AVERAGEA(טבלה1[[#This Row],[ממוצע נע]:[חציון נע]])</f>
        <v>6.5</v>
      </c>
      <c r="G361" s="1" t="s">
        <v>113</v>
      </c>
      <c r="H361">
        <f>LEN(טבלה1[[#This Row],[טקסט]])</f>
        <v>125</v>
      </c>
      <c r="I361">
        <f>COUNTIF(טבלה1[עמודה1],טבלה1[[#This Row],[עמודה1]])</f>
        <v>2</v>
      </c>
      <c r="K361">
        <v>0</v>
      </c>
    </row>
    <row r="362" spans="1:11" x14ac:dyDescent="0.45">
      <c r="A362">
        <v>2298466</v>
      </c>
      <c r="B362">
        <v>2</v>
      </c>
      <c r="C362">
        <v>2</v>
      </c>
      <c r="D362">
        <f>AVERAGE(C360:C364)</f>
        <v>5.6</v>
      </c>
      <c r="E362">
        <f>MEDIAN(C360:C364)</f>
        <v>6</v>
      </c>
      <c r="F362">
        <f>AVERAGEA(טבלה1[[#This Row],[ממוצע נע]:[חציון נע]])</f>
        <v>5.8</v>
      </c>
      <c r="G362" s="1" t="s">
        <v>175</v>
      </c>
      <c r="H362">
        <f>LEN(טבלה1[[#This Row],[טקסט]])</f>
        <v>120</v>
      </c>
      <c r="I362">
        <f>COUNTIF(טבלה1[עמודה1],טבלה1[[#This Row],[עמודה1]])</f>
        <v>1</v>
      </c>
      <c r="K362">
        <v>0</v>
      </c>
    </row>
    <row r="363" spans="1:11" x14ac:dyDescent="0.45">
      <c r="A363">
        <v>1993053</v>
      </c>
      <c r="B363">
        <v>3</v>
      </c>
      <c r="C363">
        <v>6</v>
      </c>
      <c r="D363">
        <f>AVERAGE(C361:C365)</f>
        <v>5.4</v>
      </c>
      <c r="E363">
        <f>MEDIAN(C361:C365)</f>
        <v>6</v>
      </c>
      <c r="F363">
        <f>AVERAGEA(טבלה1[[#This Row],[ממוצע נע]:[חציון נע]])</f>
        <v>5.7</v>
      </c>
      <c r="G363" s="1" t="s">
        <v>128</v>
      </c>
      <c r="H363">
        <f>LEN(טבלה1[[#This Row],[טקסט]])</f>
        <v>116</v>
      </c>
      <c r="I363">
        <f>COUNTIF(טבלה1[עמודה1],טבלה1[[#This Row],[עמודה1]])</f>
        <v>1</v>
      </c>
      <c r="K363">
        <v>0</v>
      </c>
    </row>
    <row r="364" spans="1:11" x14ac:dyDescent="0.45">
      <c r="A364">
        <v>2236933</v>
      </c>
      <c r="B364">
        <v>3</v>
      </c>
      <c r="C364">
        <v>6</v>
      </c>
      <c r="D364">
        <f>AVERAGE(C362:C366)</f>
        <v>5</v>
      </c>
      <c r="E364">
        <f>MEDIAN(C362:C366)</f>
        <v>6</v>
      </c>
      <c r="F364">
        <f>AVERAGEA(טבלה1[[#This Row],[ממוצע נע]:[חציון נע]])</f>
        <v>5.5</v>
      </c>
      <c r="G364" s="1" t="s">
        <v>162</v>
      </c>
      <c r="H364">
        <f>LEN(טבלה1[[#This Row],[טקסט]])</f>
        <v>114</v>
      </c>
      <c r="I364">
        <f>COUNTIF(טבלה1[עמודה1],טבלה1[[#This Row],[עמודה1]])</f>
        <v>3</v>
      </c>
      <c r="K364">
        <v>1</v>
      </c>
    </row>
    <row r="365" spans="1:11" x14ac:dyDescent="0.45">
      <c r="A365">
        <v>2550240</v>
      </c>
      <c r="B365">
        <v>3</v>
      </c>
      <c r="C365">
        <v>6</v>
      </c>
      <c r="D365">
        <f>AVERAGE(C363:C367)</f>
        <v>6.2</v>
      </c>
      <c r="E365">
        <f>MEDIAN(C363:C367)</f>
        <v>6</v>
      </c>
      <c r="F365">
        <f>AVERAGEA(טבלה1[[#This Row],[ממוצע נע]:[חציון נע]])</f>
        <v>6.1</v>
      </c>
      <c r="G365" s="1" t="s">
        <v>162</v>
      </c>
      <c r="H365">
        <f>LEN(טבלה1[[#This Row],[טקסט]])</f>
        <v>114</v>
      </c>
      <c r="I365">
        <f>COUNTIF(טבלה1[עמודה1],טבלה1[[#This Row],[עמודה1]])</f>
        <v>3</v>
      </c>
      <c r="K365">
        <v>1</v>
      </c>
    </row>
    <row r="366" spans="1:11" x14ac:dyDescent="0.45">
      <c r="A366">
        <v>2863461</v>
      </c>
      <c r="B366">
        <v>3</v>
      </c>
      <c r="C366">
        <v>5</v>
      </c>
      <c r="D366">
        <f>AVERAGE(C364:C368)</f>
        <v>6.6</v>
      </c>
      <c r="E366">
        <f>MEDIAN(C364:C368)</f>
        <v>6</v>
      </c>
      <c r="F366">
        <f>AVERAGEA(טבלה1[[#This Row],[ממוצע נע]:[חציון נע]])</f>
        <v>6.3</v>
      </c>
      <c r="G366" s="1" t="s">
        <v>162</v>
      </c>
      <c r="H366">
        <f>LEN(טבלה1[[#This Row],[טקסט]])</f>
        <v>114</v>
      </c>
      <c r="I366">
        <f>COUNTIF(טבלה1[עמודה1],טבלה1[[#This Row],[עמודה1]])</f>
        <v>3</v>
      </c>
      <c r="K366">
        <v>0</v>
      </c>
    </row>
    <row r="367" spans="1:11" x14ac:dyDescent="0.45">
      <c r="A367">
        <v>2204988</v>
      </c>
      <c r="B367">
        <v>5</v>
      </c>
      <c r="C367">
        <v>8</v>
      </c>
      <c r="D367">
        <f>AVERAGE(C365:C369)</f>
        <v>7</v>
      </c>
      <c r="E367">
        <f>MEDIAN(C365:C369)</f>
        <v>8</v>
      </c>
      <c r="F367">
        <f>AVERAGEA(טבלה1[[#This Row],[ממוצע נע]:[חציון נע]])</f>
        <v>7.5</v>
      </c>
      <c r="G367" s="1" t="s">
        <v>142</v>
      </c>
      <c r="H367">
        <f>LEN(טבלה1[[#This Row],[טקסט]])</f>
        <v>106</v>
      </c>
      <c r="I367">
        <f>COUNTIF(טבלה1[עמודה1],טבלה1[[#This Row],[עמודה1]])</f>
        <v>3</v>
      </c>
      <c r="K367">
        <v>0</v>
      </c>
    </row>
    <row r="368" spans="1:11" x14ac:dyDescent="0.45">
      <c r="A368">
        <v>2518300</v>
      </c>
      <c r="B368">
        <v>5</v>
      </c>
      <c r="C368">
        <v>8</v>
      </c>
      <c r="D368">
        <f>AVERAGE(C366:C370)</f>
        <v>7.8</v>
      </c>
      <c r="E368">
        <f>MEDIAN(C366:C370)</f>
        <v>8</v>
      </c>
      <c r="F368">
        <f>AVERAGEA(טבלה1[[#This Row],[ממוצע נע]:[חציון נע]])</f>
        <v>7.9</v>
      </c>
      <c r="G368" s="1" t="s">
        <v>197</v>
      </c>
      <c r="H368">
        <f>LEN(טבלה1[[#This Row],[טקסט]])</f>
        <v>106</v>
      </c>
      <c r="I368">
        <f>COUNTIF(טבלה1[עמודה1],טבלה1[[#This Row],[עמודה1]])</f>
        <v>3</v>
      </c>
      <c r="K368">
        <v>1</v>
      </c>
    </row>
    <row r="369" spans="1:11" x14ac:dyDescent="0.45">
      <c r="A369">
        <v>2831521</v>
      </c>
      <c r="B369">
        <v>10</v>
      </c>
      <c r="C369">
        <v>8</v>
      </c>
      <c r="D369">
        <f>AVERAGE(C367:C371)</f>
        <v>8.8000000000000007</v>
      </c>
      <c r="E369">
        <f>MEDIAN(C367:C371)</f>
        <v>8</v>
      </c>
      <c r="F369">
        <f>AVERAGEA(טבלה1[[#This Row],[ממוצע נע]:[חציון נע]])</f>
        <v>8.4</v>
      </c>
      <c r="G369" s="1" t="s">
        <v>197</v>
      </c>
      <c r="H369">
        <f>LEN(טבלה1[[#This Row],[טקסט]])</f>
        <v>106</v>
      </c>
      <c r="I369">
        <f>COUNTIF(טבלה1[עמודה1],טבלה1[[#This Row],[עמודה1]])</f>
        <v>3</v>
      </c>
      <c r="K369">
        <v>0</v>
      </c>
    </row>
    <row r="370" spans="1:11" x14ac:dyDescent="0.45">
      <c r="A370">
        <v>2213383</v>
      </c>
      <c r="B370">
        <v>10</v>
      </c>
      <c r="C370">
        <v>10</v>
      </c>
      <c r="D370">
        <f>AVERAGE(C368:C372)</f>
        <v>9.1999999999999993</v>
      </c>
      <c r="E370">
        <f>MEDIAN(C368:C372)</f>
        <v>10</v>
      </c>
      <c r="F370">
        <f>AVERAGEA(טבלה1[[#This Row],[ממוצע נע]:[חציון נע]])</f>
        <v>9.6</v>
      </c>
      <c r="G370" s="1" t="s">
        <v>146</v>
      </c>
      <c r="H370">
        <f>LEN(טבלה1[[#This Row],[טקסט]])</f>
        <v>104</v>
      </c>
      <c r="I370">
        <f>COUNTIF(טבלה1[עמודה1],טבלה1[[#This Row],[עמודה1]])</f>
        <v>3</v>
      </c>
      <c r="K370">
        <v>0</v>
      </c>
    </row>
    <row r="371" spans="1:11" x14ac:dyDescent="0.45">
      <c r="A371">
        <v>2526694</v>
      </c>
      <c r="B371">
        <v>10</v>
      </c>
      <c r="C371">
        <v>10</v>
      </c>
      <c r="D371">
        <f>AVERAGE(C369:C373)</f>
        <v>9.1999999999999993</v>
      </c>
      <c r="E371">
        <f>MEDIAN(C369:C373)</f>
        <v>10</v>
      </c>
      <c r="F371">
        <f>AVERAGEA(טבלה1[[#This Row],[ממוצע נע]:[חציון נע]])</f>
        <v>9.6</v>
      </c>
      <c r="G371" s="1" t="s">
        <v>200</v>
      </c>
      <c r="H371">
        <f>LEN(טבלה1[[#This Row],[טקסט]])</f>
        <v>104</v>
      </c>
      <c r="I371">
        <f>COUNTIF(טבלה1[עמודה1],טבלה1[[#This Row],[עמודה1]])</f>
        <v>3</v>
      </c>
      <c r="K371">
        <v>1</v>
      </c>
    </row>
    <row r="372" spans="1:11" x14ac:dyDescent="0.45">
      <c r="A372">
        <v>2839915</v>
      </c>
      <c r="B372">
        <v>9</v>
      </c>
      <c r="C372">
        <v>10</v>
      </c>
      <c r="D372">
        <f>AVERAGE(C370:C374)</f>
        <v>9.1999999999999993</v>
      </c>
      <c r="E372">
        <f>MEDIAN(C370:C374)</f>
        <v>10</v>
      </c>
      <c r="F372">
        <f>AVERAGEA(טבלה1[[#This Row],[ממוצע נע]:[חציון נע]])</f>
        <v>9.6</v>
      </c>
      <c r="G372" s="1" t="s">
        <v>200</v>
      </c>
      <c r="H372">
        <f>LEN(טבלה1[[#This Row],[טקסט]])</f>
        <v>104</v>
      </c>
      <c r="I372">
        <f>COUNTIF(טבלה1[עמודה1],טבלה1[[#This Row],[עמודה1]])</f>
        <v>3</v>
      </c>
      <c r="K372">
        <v>0</v>
      </c>
    </row>
    <row r="373" spans="1:11" x14ac:dyDescent="0.45">
      <c r="A373">
        <v>2961979</v>
      </c>
      <c r="B373">
        <v>1</v>
      </c>
      <c r="C373">
        <v>8</v>
      </c>
      <c r="D373">
        <f>AVERAGE(C371:C375)</f>
        <v>8.6</v>
      </c>
      <c r="E373">
        <f>MEDIAN(C371:C375)</f>
        <v>8</v>
      </c>
      <c r="F373">
        <f>AVERAGEA(טבלה1[[#This Row],[ממוצע נע]:[חציון נע]])</f>
        <v>8.3000000000000007</v>
      </c>
      <c r="G373" s="1" t="s">
        <v>238</v>
      </c>
      <c r="H373">
        <f>LEN(טבלה1[[#This Row],[טקסט]])</f>
        <v>102</v>
      </c>
      <c r="I373">
        <f>COUNTIF(טבלה1[עמודה1],טבלה1[[#This Row],[עמודה1]])</f>
        <v>1</v>
      </c>
      <c r="K373">
        <v>0</v>
      </c>
    </row>
    <row r="374" spans="1:11" x14ac:dyDescent="0.45">
      <c r="A374">
        <v>1467101</v>
      </c>
      <c r="B374">
        <v>8</v>
      </c>
      <c r="C374">
        <v>8</v>
      </c>
      <c r="D374">
        <f>AVERAGE(C372:C376)</f>
        <v>8.1999999999999993</v>
      </c>
      <c r="E374">
        <f>MEDIAN(C372:C376)</f>
        <v>8</v>
      </c>
      <c r="F374">
        <f>AVERAGEA(טבלה1[[#This Row],[ממוצע נע]:[חציון נע]])</f>
        <v>8.1</v>
      </c>
      <c r="G374" s="1" t="s">
        <v>85</v>
      </c>
      <c r="H374">
        <f>LEN(טבלה1[[#This Row],[טקסט]])</f>
        <v>100</v>
      </c>
      <c r="I374">
        <f>COUNTIF(טבלה1[עמודה1],טבלה1[[#This Row],[עמודה1]])</f>
        <v>4</v>
      </c>
      <c r="K374">
        <v>0</v>
      </c>
    </row>
    <row r="375" spans="1:11" x14ac:dyDescent="0.45">
      <c r="A375">
        <v>1730370</v>
      </c>
      <c r="B375">
        <v>9</v>
      </c>
      <c r="C375">
        <v>7</v>
      </c>
      <c r="D375">
        <f>AVERAGE(C373:C377)</f>
        <v>6.8</v>
      </c>
      <c r="E375">
        <f>MEDIAN(C373:C377)</f>
        <v>8</v>
      </c>
      <c r="F375">
        <f>AVERAGEA(טבלה1[[#This Row],[ממוצע נע]:[חציון נע]])</f>
        <v>7.4</v>
      </c>
      <c r="G375" s="1" t="s">
        <v>111</v>
      </c>
      <c r="H375">
        <f>LEN(טבלה1[[#This Row],[טקסט]])</f>
        <v>100</v>
      </c>
      <c r="I375">
        <f>COUNTIF(טבלה1[עמודה1],טבלה1[[#This Row],[עמודה1]])</f>
        <v>4</v>
      </c>
      <c r="K375">
        <v>0</v>
      </c>
    </row>
    <row r="376" spans="1:11" x14ac:dyDescent="0.45">
      <c r="A376">
        <v>1817058</v>
      </c>
      <c r="B376">
        <v>10</v>
      </c>
      <c r="C376">
        <v>8</v>
      </c>
      <c r="D376">
        <f>AVERAGE(C374:C378)</f>
        <v>7</v>
      </c>
      <c r="E376">
        <f>MEDIAN(C374:C378)</f>
        <v>8</v>
      </c>
      <c r="F376">
        <f>AVERAGEA(טבלה1[[#This Row],[ממוצע נע]:[חציון נע]])</f>
        <v>7.5</v>
      </c>
      <c r="G376" s="1" t="s">
        <v>117</v>
      </c>
      <c r="H376">
        <f>LEN(טבלה1[[#This Row],[טקסט]])</f>
        <v>100</v>
      </c>
      <c r="I376">
        <f>COUNTIF(טבלה1[עמודה1],טבלה1[[#This Row],[עמודה1]])</f>
        <v>4</v>
      </c>
      <c r="K376">
        <v>0</v>
      </c>
    </row>
    <row r="377" spans="1:11" x14ac:dyDescent="0.45">
      <c r="A377">
        <v>1993009</v>
      </c>
      <c r="B377">
        <v>3</v>
      </c>
      <c r="C377">
        <v>3</v>
      </c>
      <c r="D377">
        <f>AVERAGE(C375:C379)</f>
        <v>7.2</v>
      </c>
      <c r="E377">
        <f>MEDIAN(C375:C379)</f>
        <v>8</v>
      </c>
      <c r="F377">
        <f>AVERAGEA(טבלה1[[#This Row],[ממוצע נע]:[חציון נע]])</f>
        <v>7.6</v>
      </c>
      <c r="G377" s="1" t="s">
        <v>111</v>
      </c>
      <c r="H377">
        <f>LEN(טבלה1[[#This Row],[טקסט]])</f>
        <v>100</v>
      </c>
      <c r="I377">
        <f>COUNTIF(טבלה1[עמודה1],טבלה1[[#This Row],[עמודה1]])</f>
        <v>4</v>
      </c>
      <c r="K377">
        <v>0</v>
      </c>
    </row>
    <row r="378" spans="1:11" x14ac:dyDescent="0.45">
      <c r="A378">
        <v>2192861</v>
      </c>
      <c r="B378">
        <v>8</v>
      </c>
      <c r="C378">
        <v>9</v>
      </c>
      <c r="D378">
        <f>AVERAGE(C376:C380)</f>
        <v>7.6</v>
      </c>
      <c r="E378">
        <f>MEDIAN(C376:C380)</f>
        <v>9</v>
      </c>
      <c r="F378">
        <f>AVERAGEA(טבלה1[[#This Row],[ממוצע נע]:[חציון נע]])</f>
        <v>8.3000000000000007</v>
      </c>
      <c r="G378" s="1" t="s">
        <v>139</v>
      </c>
      <c r="H378">
        <f>LEN(טבלה1[[#This Row],[טקסט]])</f>
        <v>98</v>
      </c>
      <c r="I378">
        <f>COUNTIF(טבלה1[עמודה1],טבלה1[[#This Row],[עמודה1]])</f>
        <v>3</v>
      </c>
      <c r="K378">
        <v>1</v>
      </c>
    </row>
    <row r="379" spans="1:11" x14ac:dyDescent="0.45">
      <c r="A379">
        <v>2506173</v>
      </c>
      <c r="B379">
        <v>8</v>
      </c>
      <c r="C379">
        <v>9</v>
      </c>
      <c r="D379">
        <f>AVERAGE(C377:C381)</f>
        <v>6.4</v>
      </c>
      <c r="E379">
        <f>MEDIAN(C377:C381)</f>
        <v>9</v>
      </c>
      <c r="F379">
        <f>AVERAGEA(טבלה1[[#This Row],[ממוצע נע]:[חציון נע]])</f>
        <v>7.7</v>
      </c>
      <c r="G379" s="1" t="s">
        <v>139</v>
      </c>
      <c r="H379">
        <f>LEN(טבלה1[[#This Row],[טקסט]])</f>
        <v>98</v>
      </c>
      <c r="I379">
        <f>COUNTIF(טבלה1[עמודה1],טבלה1[[#This Row],[עמודה1]])</f>
        <v>3</v>
      </c>
      <c r="K379">
        <v>1</v>
      </c>
    </row>
    <row r="380" spans="1:11" x14ac:dyDescent="0.45">
      <c r="A380">
        <v>2819394</v>
      </c>
      <c r="B380">
        <v>8</v>
      </c>
      <c r="C380">
        <v>9</v>
      </c>
      <c r="D380">
        <f>AVERAGE(C378:C382)</f>
        <v>7.8</v>
      </c>
      <c r="E380">
        <f>MEDIAN(C378:C382)</f>
        <v>9</v>
      </c>
      <c r="F380">
        <f>AVERAGEA(טבלה1[[#This Row],[ממוצע נע]:[חציון נע]])</f>
        <v>8.4</v>
      </c>
      <c r="G380" s="1" t="s">
        <v>139</v>
      </c>
      <c r="H380">
        <f>LEN(טבלה1[[#This Row],[טקסט]])</f>
        <v>98</v>
      </c>
      <c r="I380">
        <f>COUNTIF(טבלה1[עמודה1],טבלה1[[#This Row],[עמודה1]])</f>
        <v>3</v>
      </c>
      <c r="K380">
        <v>0</v>
      </c>
    </row>
    <row r="381" spans="1:11" x14ac:dyDescent="0.45">
      <c r="A381">
        <v>3285501</v>
      </c>
      <c r="B381">
        <v>1</v>
      </c>
      <c r="C381">
        <v>2</v>
      </c>
      <c r="D381">
        <f>AVERAGE(C379:C383)</f>
        <v>8</v>
      </c>
      <c r="E381">
        <f>MEDIAN(C379:C383)</f>
        <v>9</v>
      </c>
      <c r="F381">
        <f>AVERAGEA(טבלה1[[#This Row],[ממוצע נע]:[חציון נע]])</f>
        <v>8.5</v>
      </c>
      <c r="G381" s="2" t="s">
        <v>267</v>
      </c>
      <c r="H381">
        <f>LEN(טבלה1[[#This Row],[טקסט]])</f>
        <v>96</v>
      </c>
      <c r="I381">
        <f>COUNTIF(טבלה1[עמודה1],טבלה1[[#This Row],[עמודה1]])</f>
        <v>1</v>
      </c>
      <c r="K381">
        <v>0</v>
      </c>
    </row>
    <row r="382" spans="1:11" x14ac:dyDescent="0.45">
      <c r="A382">
        <v>2298487</v>
      </c>
      <c r="B382">
        <v>10</v>
      </c>
      <c r="C382">
        <v>10</v>
      </c>
      <c r="D382">
        <f>AVERAGE(C380:C384)</f>
        <v>8.1999999999999993</v>
      </c>
      <c r="E382">
        <f>MEDIAN(C380:C384)</f>
        <v>10</v>
      </c>
      <c r="F382">
        <f>AVERAGEA(טבלה1[[#This Row],[ממוצע נע]:[חציון נע]])</f>
        <v>9.1</v>
      </c>
      <c r="G382" s="1" t="s">
        <v>178</v>
      </c>
      <c r="H382">
        <f>LEN(טבלה1[[#This Row],[טקסט]])</f>
        <v>85</v>
      </c>
      <c r="I382">
        <f>COUNTIF(טבלה1[עמודה1],טבלה1[[#This Row],[עמודה1]])</f>
        <v>3</v>
      </c>
      <c r="K382">
        <v>0</v>
      </c>
    </row>
    <row r="383" spans="1:11" x14ac:dyDescent="0.45">
      <c r="A383">
        <v>2611779</v>
      </c>
      <c r="B383">
        <v>10</v>
      </c>
      <c r="C383">
        <v>10</v>
      </c>
      <c r="D383">
        <f>AVERAGE(C381:C385)</f>
        <v>7.4</v>
      </c>
      <c r="E383">
        <f>MEDIAN(C381:C385)</f>
        <v>10</v>
      </c>
      <c r="F383">
        <f>AVERAGEA(טבלה1[[#This Row],[ממוצע נע]:[חציון נע]])</f>
        <v>8.6999999999999993</v>
      </c>
      <c r="G383" s="1" t="s">
        <v>216</v>
      </c>
      <c r="H383">
        <f>LEN(טבלה1[[#This Row],[טקסט]])</f>
        <v>85</v>
      </c>
      <c r="I383">
        <f>COUNTIF(טבלה1[עמודה1],טבלה1[[#This Row],[עמודה1]])</f>
        <v>3</v>
      </c>
      <c r="K383">
        <v>1</v>
      </c>
    </row>
    <row r="384" spans="1:11" x14ac:dyDescent="0.45">
      <c r="A384">
        <v>2925000</v>
      </c>
      <c r="B384">
        <v>10</v>
      </c>
      <c r="C384">
        <v>10</v>
      </c>
      <c r="D384">
        <f>AVERAGE(C382:C386)</f>
        <v>8.6</v>
      </c>
      <c r="E384">
        <f>MEDIAN(C382:C386)</f>
        <v>10</v>
      </c>
      <c r="F384">
        <f>AVERAGEA(טבלה1[[#This Row],[ממוצע נע]:[חציון נע]])</f>
        <v>9.3000000000000007</v>
      </c>
      <c r="G384" s="1" t="s">
        <v>216</v>
      </c>
      <c r="H384">
        <f>LEN(טבלה1[[#This Row],[טקסט]])</f>
        <v>85</v>
      </c>
      <c r="I384">
        <f>COUNTIF(טבלה1[עמודה1],טבלה1[[#This Row],[עמודה1]])</f>
        <v>3</v>
      </c>
      <c r="K384">
        <v>0</v>
      </c>
    </row>
    <row r="385" spans="1:11" x14ac:dyDescent="0.45">
      <c r="A385">
        <v>3181574</v>
      </c>
      <c r="B385">
        <v>3</v>
      </c>
      <c r="C385">
        <v>5</v>
      </c>
      <c r="D385">
        <f>AVERAGE(C383:C387)</f>
        <v>8.1999999999999993</v>
      </c>
      <c r="E385">
        <f>MEDIAN(C383:C387)</f>
        <v>8</v>
      </c>
      <c r="F385">
        <f>AVERAGEA(טבלה1[[#This Row],[ממוצע נע]:[חציון נע]])</f>
        <v>8.1</v>
      </c>
      <c r="G385" s="1" t="s">
        <v>245</v>
      </c>
      <c r="H385">
        <f>LEN(טבלה1[[#This Row],[טקסט]])</f>
        <v>82</v>
      </c>
      <c r="I385">
        <f>COUNTIF(טבלה1[עמודה1],טבלה1[[#This Row],[עמודה1]])</f>
        <v>1</v>
      </c>
      <c r="K385">
        <v>0</v>
      </c>
    </row>
    <row r="386" spans="1:11" x14ac:dyDescent="0.45">
      <c r="A386">
        <v>244751</v>
      </c>
      <c r="B386">
        <v>3</v>
      </c>
      <c r="C386">
        <v>8</v>
      </c>
      <c r="D386">
        <f>AVERAGE(C384:C388)</f>
        <v>8</v>
      </c>
      <c r="E386">
        <f>MEDIAN(C384:C388)</f>
        <v>8</v>
      </c>
      <c r="F386">
        <f>AVERAGEA(טבלה1[[#This Row],[ממוצע נע]:[חציון נע]])</f>
        <v>8</v>
      </c>
      <c r="G386" s="1" t="s">
        <v>16</v>
      </c>
      <c r="H386">
        <f>LEN(טבלה1[[#This Row],[טקסט]])</f>
        <v>67</v>
      </c>
      <c r="I386">
        <f>COUNTIF(טבלה1[עמודה1],טבלה1[[#This Row],[עמודה1]])</f>
        <v>2</v>
      </c>
      <c r="K386">
        <v>1</v>
      </c>
    </row>
    <row r="387" spans="1:11" x14ac:dyDescent="0.45">
      <c r="A387">
        <v>640507</v>
      </c>
      <c r="B387">
        <v>1</v>
      </c>
      <c r="C387">
        <v>8</v>
      </c>
      <c r="D387">
        <f>AVERAGE(C385:C389)</f>
        <v>7.8</v>
      </c>
      <c r="E387">
        <f>MEDIAN(C385:C389)</f>
        <v>8</v>
      </c>
      <c r="F387">
        <f>AVERAGEA(טבלה1[[#This Row],[ממוצע נע]:[חציון נע]])</f>
        <v>7.9</v>
      </c>
      <c r="G387" s="1" t="s">
        <v>16</v>
      </c>
      <c r="H387">
        <f>LEN(טבלה1[[#This Row],[טקסט]])</f>
        <v>67</v>
      </c>
      <c r="I387">
        <f>COUNTIF(טבלה1[עמודה1],טבלה1[[#This Row],[עמודה1]])</f>
        <v>2</v>
      </c>
      <c r="K387">
        <v>0</v>
      </c>
    </row>
    <row r="388" spans="1:11" x14ac:dyDescent="0.45">
      <c r="A388">
        <v>2217814</v>
      </c>
      <c r="B388">
        <v>8</v>
      </c>
      <c r="C388">
        <v>9</v>
      </c>
      <c r="D388">
        <f>AVERAGE(C386:C390)</f>
        <v>8.6</v>
      </c>
      <c r="E388">
        <f>MEDIAN(C386:C390)</f>
        <v>9</v>
      </c>
      <c r="F388">
        <f>AVERAGEA(טבלה1[[#This Row],[ממוצע נע]:[חציון נע]])</f>
        <v>8.8000000000000007</v>
      </c>
      <c r="G388" s="1" t="s">
        <v>155</v>
      </c>
      <c r="H388">
        <f>LEN(טבלה1[[#This Row],[טקסט]])</f>
        <v>65</v>
      </c>
      <c r="I388">
        <f>COUNTIF(טבלה1[עמודה1],טבלה1[[#This Row],[עמודה1]])</f>
        <v>3</v>
      </c>
      <c r="K388">
        <v>1</v>
      </c>
    </row>
    <row r="389" spans="1:11" x14ac:dyDescent="0.45">
      <c r="A389">
        <v>2531123</v>
      </c>
      <c r="B389">
        <v>8</v>
      </c>
      <c r="C389">
        <v>9</v>
      </c>
      <c r="D389">
        <f>AVERAGE(C387:C391)</f>
        <v>8.6</v>
      </c>
      <c r="E389">
        <f>MEDIAN(C387:C391)</f>
        <v>9</v>
      </c>
      <c r="F389">
        <f>AVERAGEA(טבלה1[[#This Row],[ממוצע נע]:[חציון נע]])</f>
        <v>8.8000000000000007</v>
      </c>
      <c r="G389" s="1" t="s">
        <v>155</v>
      </c>
      <c r="H389">
        <f>LEN(טבלה1[[#This Row],[טקסט]])</f>
        <v>65</v>
      </c>
      <c r="I389">
        <f>COUNTIF(טבלה1[עמודה1],טבלה1[[#This Row],[עמודה1]])</f>
        <v>3</v>
      </c>
      <c r="K389">
        <v>1</v>
      </c>
    </row>
    <row r="390" spans="1:11" x14ac:dyDescent="0.45">
      <c r="A390">
        <v>2844344</v>
      </c>
      <c r="B390">
        <v>8</v>
      </c>
      <c r="C390">
        <v>9</v>
      </c>
      <c r="D390">
        <f>AVERAGE(C388:C392)</f>
        <v>8.6</v>
      </c>
      <c r="E390">
        <f>MEDIAN(C388:C392)</f>
        <v>9</v>
      </c>
      <c r="F390">
        <f>AVERAGEA(טבלה1[[#This Row],[ממוצע נע]:[חציון נע]])</f>
        <v>8.8000000000000007</v>
      </c>
      <c r="G390" s="1" t="s">
        <v>155</v>
      </c>
      <c r="H390">
        <f>LEN(טבלה1[[#This Row],[טקסט]])</f>
        <v>65</v>
      </c>
      <c r="I390">
        <f>COUNTIF(טבלה1[עמודה1],טבלה1[[#This Row],[עמודה1]])</f>
        <v>3</v>
      </c>
      <c r="K390">
        <v>0</v>
      </c>
    </row>
    <row r="391" spans="1:11" x14ac:dyDescent="0.45">
      <c r="A391">
        <v>1611640</v>
      </c>
      <c r="B391">
        <v>8</v>
      </c>
      <c r="C391">
        <v>8</v>
      </c>
      <c r="D391">
        <f>AVERAGE(C389:C393)</f>
        <v>8.4</v>
      </c>
      <c r="E391">
        <f>MEDIAN(C389:C393)</f>
        <v>8</v>
      </c>
      <c r="F391">
        <f>AVERAGEA(טבלה1[[#This Row],[ממוצע נע]:[חציון נע]])</f>
        <v>8.1999999999999993</v>
      </c>
      <c r="G391" s="1" t="s">
        <v>99</v>
      </c>
      <c r="H391">
        <f>LEN(טבלה1[[#This Row],[טקסט]])</f>
        <v>63</v>
      </c>
      <c r="I391">
        <f>COUNTIF(טבלה1[עמודה1],טבלה1[[#This Row],[עמודה1]])</f>
        <v>3</v>
      </c>
      <c r="K391">
        <v>1</v>
      </c>
    </row>
    <row r="392" spans="1:11" x14ac:dyDescent="0.45">
      <c r="A392">
        <v>1874844</v>
      </c>
      <c r="B392">
        <v>8</v>
      </c>
      <c r="C392">
        <v>8</v>
      </c>
      <c r="D392">
        <f>AVERAGE(C390:C394)</f>
        <v>8.1999999999999993</v>
      </c>
      <c r="E392">
        <f>MEDIAN(C390:C394)</f>
        <v>8</v>
      </c>
      <c r="F392">
        <f>AVERAGEA(טבלה1[[#This Row],[ממוצע נע]:[חציון נע]])</f>
        <v>8.1</v>
      </c>
      <c r="G392" s="1" t="s">
        <v>99</v>
      </c>
      <c r="H392">
        <f>LEN(טבלה1[[#This Row],[טקסט]])</f>
        <v>63</v>
      </c>
      <c r="I392">
        <f>COUNTIF(טבלה1[עמודה1],טבלה1[[#This Row],[עמודה1]])</f>
        <v>3</v>
      </c>
      <c r="K392">
        <v>1</v>
      </c>
    </row>
    <row r="393" spans="1:11" x14ac:dyDescent="0.45">
      <c r="A393">
        <v>2137483</v>
      </c>
      <c r="B393">
        <v>8</v>
      </c>
      <c r="C393">
        <v>8</v>
      </c>
      <c r="D393">
        <f>AVERAGE(C391:C395)</f>
        <v>8</v>
      </c>
      <c r="E393">
        <f>MEDIAN(C391:C395)</f>
        <v>8</v>
      </c>
      <c r="F393">
        <f>AVERAGEA(טבלה1[[#This Row],[ממוצע נע]:[חציון נע]])</f>
        <v>8</v>
      </c>
      <c r="G393" s="1" t="s">
        <v>99</v>
      </c>
      <c r="H393">
        <f>LEN(טבלה1[[#This Row],[טקסט]])</f>
        <v>63</v>
      </c>
      <c r="I393">
        <f>COUNTIF(טבלה1[עמודה1],טבלה1[[#This Row],[עמודה1]])</f>
        <v>3</v>
      </c>
      <c r="K393">
        <v>0</v>
      </c>
    </row>
    <row r="394" spans="1:11" x14ac:dyDescent="0.45">
      <c r="A394">
        <v>1510857</v>
      </c>
      <c r="B394">
        <v>6</v>
      </c>
      <c r="C394">
        <v>8</v>
      </c>
      <c r="D394">
        <f>AVERAGE(C392:C396)</f>
        <v>8</v>
      </c>
      <c r="E394">
        <f>MEDIAN(C392:C396)</f>
        <v>8</v>
      </c>
      <c r="F394">
        <f>AVERAGEA(טבלה1[[#This Row],[ממוצע נע]:[חציון נע]])</f>
        <v>8</v>
      </c>
      <c r="G394" s="1" t="s">
        <v>90</v>
      </c>
      <c r="H394">
        <f>LEN(טבלה1[[#This Row],[טקסט]])</f>
        <v>53</v>
      </c>
      <c r="I394">
        <f>COUNTIF(טבלה1[עמודה1],טבלה1[[#This Row],[עמודה1]])</f>
        <v>3</v>
      </c>
      <c r="K394">
        <v>1</v>
      </c>
    </row>
    <row r="395" spans="1:11" x14ac:dyDescent="0.45">
      <c r="A395">
        <v>1774117</v>
      </c>
      <c r="B395">
        <v>8</v>
      </c>
      <c r="C395">
        <v>8</v>
      </c>
      <c r="D395">
        <f>AVERAGE(C393:C397)</f>
        <v>8.1999999999999993</v>
      </c>
      <c r="E395">
        <f>MEDIAN(C393:C397)</f>
        <v>8</v>
      </c>
      <c r="F395">
        <f>AVERAGEA(טבלה1[[#This Row],[ממוצע נע]:[חציון נע]])</f>
        <v>8.1</v>
      </c>
      <c r="G395" s="1" t="s">
        <v>90</v>
      </c>
      <c r="H395">
        <f>LEN(טבלה1[[#This Row],[טקסט]])</f>
        <v>53</v>
      </c>
      <c r="I395">
        <f>COUNTIF(טבלה1[עמודה1],טבלה1[[#This Row],[עמודה1]])</f>
        <v>3</v>
      </c>
      <c r="K395">
        <v>1</v>
      </c>
    </row>
    <row r="396" spans="1:11" x14ac:dyDescent="0.45">
      <c r="A396">
        <v>2036756</v>
      </c>
      <c r="B396">
        <v>6</v>
      </c>
      <c r="C396">
        <v>8</v>
      </c>
      <c r="D396">
        <f>AVERAGE(C394:C398)</f>
        <v>8.1999999999999993</v>
      </c>
      <c r="E396">
        <f>MEDIAN(C394:C398)</f>
        <v>8</v>
      </c>
      <c r="F396">
        <f>AVERAGEA(טבלה1[[#This Row],[ממוצע נע]:[חציון נע]])</f>
        <v>8.1</v>
      </c>
      <c r="G396" s="1" t="s">
        <v>90</v>
      </c>
      <c r="H396">
        <f>LEN(טבלה1[[#This Row],[טקסט]])</f>
        <v>53</v>
      </c>
      <c r="I396">
        <f>COUNTIF(טבלה1[עמודה1],טבלה1[[#This Row],[עמודה1]])</f>
        <v>3</v>
      </c>
      <c r="K396">
        <v>0</v>
      </c>
    </row>
    <row r="397" spans="1:11" x14ac:dyDescent="0.45">
      <c r="A397">
        <v>314859</v>
      </c>
      <c r="B397">
        <v>5</v>
      </c>
      <c r="C397">
        <v>9</v>
      </c>
      <c r="D397">
        <f>AVERAGE(C395:C399)</f>
        <v>7.2</v>
      </c>
      <c r="E397">
        <f>MEDIAN(C395:C399)</f>
        <v>8</v>
      </c>
      <c r="F397">
        <f>AVERAGEA(טבלה1[[#This Row],[ממוצע נע]:[חציון נע]])</f>
        <v>7.6</v>
      </c>
      <c r="G397" s="1" t="s">
        <v>26</v>
      </c>
      <c r="H397">
        <f>LEN(טבלה1[[#This Row],[טקסט]])</f>
        <v>42</v>
      </c>
      <c r="I397">
        <f>COUNTIF(טבלה1[עמודה1],טבלה1[[#This Row],[עמודה1]])</f>
        <v>2</v>
      </c>
      <c r="K397">
        <v>1</v>
      </c>
    </row>
    <row r="398" spans="1:11" x14ac:dyDescent="0.45">
      <c r="A398">
        <v>710551</v>
      </c>
      <c r="B398">
        <v>5</v>
      </c>
      <c r="C398">
        <v>8</v>
      </c>
      <c r="D398">
        <f>AVERAGE(C396:C400)</f>
        <v>6</v>
      </c>
      <c r="E398">
        <f>MEDIAN(C396:C400)</f>
        <v>8</v>
      </c>
      <c r="F398">
        <f>AVERAGEA(טבלה1[[#This Row],[ממוצע נע]:[חציון נע]])</f>
        <v>7</v>
      </c>
      <c r="G398" s="1" t="s">
        <v>26</v>
      </c>
      <c r="H398">
        <f>LEN(טבלה1[[#This Row],[טקסט]])</f>
        <v>42</v>
      </c>
      <c r="I398">
        <f>COUNTIF(טבלה1[עמודה1],טבלה1[[#This Row],[עמודה1]])</f>
        <v>2</v>
      </c>
      <c r="K398">
        <v>0</v>
      </c>
    </row>
    <row r="399" spans="1:11" x14ac:dyDescent="0.45">
      <c r="A399">
        <v>2216574</v>
      </c>
      <c r="B399">
        <v>3</v>
      </c>
      <c r="C399">
        <v>3</v>
      </c>
      <c r="D399">
        <f>AVERAGE(C397:C401)</f>
        <v>5</v>
      </c>
      <c r="E399">
        <f>MEDIAN(C397:C401)</f>
        <v>3</v>
      </c>
      <c r="F399">
        <f>AVERAGEA(טבלה1[[#This Row],[ממוצע נע]:[חציון נע]])</f>
        <v>4</v>
      </c>
      <c r="G399" s="1" t="s">
        <v>154</v>
      </c>
      <c r="H399">
        <f>LEN(טבלה1[[#This Row],[טקסט]])</f>
        <v>41</v>
      </c>
      <c r="I399">
        <f>COUNTIF(טבלה1[עמודה1],טבלה1[[#This Row],[עמודה1]])</f>
        <v>3</v>
      </c>
      <c r="K399">
        <v>1</v>
      </c>
    </row>
    <row r="400" spans="1:11" x14ac:dyDescent="0.45">
      <c r="A400">
        <v>2529884</v>
      </c>
      <c r="B400">
        <v>1</v>
      </c>
      <c r="C400">
        <v>2</v>
      </c>
      <c r="D400">
        <f>AVERAGE(C398:C402)</f>
        <v>4.8</v>
      </c>
      <c r="E400">
        <f>MEDIAN(C398:C402)</f>
        <v>3</v>
      </c>
      <c r="F400">
        <f>AVERAGEA(טבלה1[[#This Row],[ממוצע נע]:[חציון נע]])</f>
        <v>3.9</v>
      </c>
      <c r="G400" s="1" t="s">
        <v>154</v>
      </c>
      <c r="H400">
        <f>LEN(טבלה1[[#This Row],[טקסט]])</f>
        <v>41</v>
      </c>
      <c r="I400">
        <f>COUNTIF(טבלה1[עמודה1],טבלה1[[#This Row],[עמודה1]])</f>
        <v>3</v>
      </c>
      <c r="K400">
        <v>1</v>
      </c>
    </row>
    <row r="401" spans="1:14" x14ac:dyDescent="0.45">
      <c r="A401">
        <v>2843105</v>
      </c>
      <c r="B401">
        <v>2</v>
      </c>
      <c r="C401">
        <v>3</v>
      </c>
      <c r="D401">
        <f>AVERAGE(C399:C403)</f>
        <v>4.4000000000000004</v>
      </c>
      <c r="E401">
        <f>MEDIAN(C399:C403)</f>
        <v>3</v>
      </c>
      <c r="F401">
        <f>AVERAGEA(טבלה1[[#This Row],[ממוצע נע]:[חציון נע]])</f>
        <v>3.7</v>
      </c>
      <c r="G401" s="1" t="s">
        <v>154</v>
      </c>
      <c r="H401">
        <f>LEN(טבלה1[[#This Row],[טקסט]])</f>
        <v>41</v>
      </c>
      <c r="I401">
        <f>COUNTIF(טבלה1[עמודה1],טבלה1[[#This Row],[עמודה1]])</f>
        <v>3</v>
      </c>
      <c r="K401">
        <v>0</v>
      </c>
    </row>
    <row r="402" spans="1:14" x14ac:dyDescent="0.45">
      <c r="A402">
        <v>440708</v>
      </c>
      <c r="B402">
        <v>8</v>
      </c>
      <c r="C402">
        <v>8</v>
      </c>
      <c r="D402">
        <f>AVERAGE(C400:C404)</f>
        <v>5</v>
      </c>
      <c r="E402">
        <f>MEDIAN(C400:C404)</f>
        <v>6</v>
      </c>
      <c r="F402">
        <f>AVERAGEA(טבלה1[[#This Row],[ממוצע נע]:[חציון נע]])</f>
        <v>5.5</v>
      </c>
      <c r="G402" s="1" t="s">
        <v>29</v>
      </c>
      <c r="H402">
        <f>LEN(טבלה1[[#This Row],[טקסט]])</f>
        <v>40</v>
      </c>
      <c r="I402">
        <f>COUNTIF(טבלה1[עמודה1],טבלה1[[#This Row],[עמודה1]])</f>
        <v>3</v>
      </c>
      <c r="K402">
        <v>0</v>
      </c>
    </row>
    <row r="403" spans="1:14" x14ac:dyDescent="0.45">
      <c r="A403">
        <v>836367</v>
      </c>
      <c r="B403">
        <v>5</v>
      </c>
      <c r="C403">
        <v>6</v>
      </c>
      <c r="D403">
        <f>AVERAGE(C401:C405)</f>
        <v>5.6</v>
      </c>
      <c r="E403">
        <f>MEDIAN(C401:C405)</f>
        <v>6</v>
      </c>
      <c r="F403">
        <f>AVERAGEA(טבלה1[[#This Row],[ממוצע נע]:[חציון נע]])</f>
        <v>5.8</v>
      </c>
      <c r="G403" s="1" t="s">
        <v>65</v>
      </c>
      <c r="H403">
        <f>LEN(טבלה1[[#This Row],[טקסט]])</f>
        <v>40</v>
      </c>
      <c r="I403">
        <f>COUNTIF(טבלה1[עמודה1],טבלה1[[#This Row],[עמודה1]])</f>
        <v>3</v>
      </c>
      <c r="K403">
        <v>1</v>
      </c>
    </row>
    <row r="404" spans="1:14" x14ac:dyDescent="0.45">
      <c r="A404">
        <v>1231575</v>
      </c>
      <c r="B404">
        <v>5</v>
      </c>
      <c r="C404">
        <v>6</v>
      </c>
      <c r="D404">
        <f>AVERAGE(C402:C406)</f>
        <v>6</v>
      </c>
      <c r="E404">
        <f>MEDIAN(C402:C406)</f>
        <v>6</v>
      </c>
      <c r="F404">
        <f>AVERAGEA(טבלה1[[#This Row],[ממוצע נע]:[חציון נע]])</f>
        <v>6</v>
      </c>
      <c r="G404" s="1" t="s">
        <v>65</v>
      </c>
      <c r="H404">
        <f>LEN(טבלה1[[#This Row],[טקסט]])</f>
        <v>40</v>
      </c>
      <c r="I404">
        <f>COUNTIF(טבלה1[עמודה1],טבלה1[[#This Row],[עמודה1]])</f>
        <v>3</v>
      </c>
      <c r="K404">
        <v>0</v>
      </c>
    </row>
    <row r="405" spans="1:14" x14ac:dyDescent="0.45">
      <c r="A405">
        <v>2216557</v>
      </c>
      <c r="B405">
        <v>3</v>
      </c>
      <c r="C405">
        <v>5</v>
      </c>
      <c r="D405">
        <f>AVERAGE(C403:C407)</f>
        <v>5.8</v>
      </c>
      <c r="E405">
        <f>MEDIAN(C403:C407)</f>
        <v>6</v>
      </c>
      <c r="F405">
        <f>AVERAGEA(טבלה1[[#This Row],[ממוצע נע]:[חציון נע]])</f>
        <v>5.9</v>
      </c>
      <c r="G405" s="1" t="s">
        <v>153</v>
      </c>
      <c r="H405">
        <f>LEN(טבלה1[[#This Row],[טקסט]])</f>
        <v>38</v>
      </c>
      <c r="I405">
        <f>COUNTIF(טבלה1[עמודה1],טבלה1[[#This Row],[עמודה1]])</f>
        <v>3</v>
      </c>
      <c r="K405">
        <v>1</v>
      </c>
      <c r="N405">
        <f>טבלה1[[#This Row],[אינדקס]]-A406</f>
        <v>-313310</v>
      </c>
    </row>
    <row r="406" spans="1:14" x14ac:dyDescent="0.45">
      <c r="A406">
        <v>2529867</v>
      </c>
      <c r="B406">
        <v>3</v>
      </c>
      <c r="C406">
        <v>5</v>
      </c>
      <c r="D406">
        <f>AVERAGE(C404:C408)</f>
        <v>6.4</v>
      </c>
      <c r="E406">
        <f>MEDIAN(C404:C408)</f>
        <v>6</v>
      </c>
      <c r="F406">
        <f>AVERAGEA(טבלה1[[#This Row],[ממוצע נע]:[חציון נע]])</f>
        <v>6.2</v>
      </c>
      <c r="G406" s="1" t="s">
        <v>153</v>
      </c>
      <c r="H406">
        <f>LEN(טבלה1[[#This Row],[טקסט]])</f>
        <v>38</v>
      </c>
      <c r="I406">
        <f>COUNTIF(טבלה1[עמודה1],טבלה1[[#This Row],[עמודה1]])</f>
        <v>3</v>
      </c>
      <c r="K406">
        <v>1</v>
      </c>
      <c r="N406">
        <f>טבלה1[[#This Row],[אינדקס]]-A407</f>
        <v>-313221</v>
      </c>
    </row>
    <row r="407" spans="1:14" x14ac:dyDescent="0.45">
      <c r="A407">
        <v>2843088</v>
      </c>
      <c r="B407">
        <v>2</v>
      </c>
      <c r="C407">
        <v>7</v>
      </c>
      <c r="D407">
        <f>AVERAGE(C405:C409)</f>
        <v>7</v>
      </c>
      <c r="E407">
        <f>MEDIAN(C405:C409)</f>
        <v>7</v>
      </c>
      <c r="F407">
        <f>AVERAGEA(טבלה1[[#This Row],[ממוצע נע]:[חציון נע]])</f>
        <v>7</v>
      </c>
      <c r="G407" s="1" t="s">
        <v>153</v>
      </c>
      <c r="H407">
        <f>LEN(טבלה1[[#This Row],[טקסט]])</f>
        <v>38</v>
      </c>
      <c r="I407">
        <f>COUNTIF(טבלה1[עמודה1],טבלה1[[#This Row],[עמודה1]])</f>
        <v>3</v>
      </c>
      <c r="K407">
        <v>0</v>
      </c>
    </row>
    <row r="408" spans="1:14" x14ac:dyDescent="0.45">
      <c r="A408">
        <v>1544837</v>
      </c>
      <c r="B408">
        <v>5</v>
      </c>
      <c r="C408">
        <v>9</v>
      </c>
      <c r="D408">
        <f>AVERAGE(C406:C410)</f>
        <v>7.5</v>
      </c>
      <c r="E408">
        <f>MEDIAN(C406:C410)</f>
        <v>8</v>
      </c>
      <c r="F408">
        <f>AVERAGEA(טבלה1[[#This Row],[ממוצע נע]:[חציון נע]])</f>
        <v>7.75</v>
      </c>
      <c r="G408" s="1" t="s">
        <v>93</v>
      </c>
      <c r="H408">
        <f>LEN(טבלה1[[#This Row],[טקסט]])</f>
        <v>32</v>
      </c>
      <c r="I408">
        <f>COUNTIF(טבלה1[עמודה1],טבלה1[[#This Row],[עמודה1]])</f>
        <v>2</v>
      </c>
      <c r="K408">
        <v>1</v>
      </c>
    </row>
    <row r="409" spans="1:14" x14ac:dyDescent="0.45">
      <c r="A409">
        <v>2070715</v>
      </c>
      <c r="B409">
        <v>3</v>
      </c>
      <c r="C409">
        <v>9</v>
      </c>
      <c r="D409">
        <f>AVERAGE(C407:C411)</f>
        <v>8.1752450980392162</v>
      </c>
      <c r="E409">
        <f>MEDIAN(C407:C411)</f>
        <v>8.3504901960784323</v>
      </c>
      <c r="F409">
        <f>AVERAGEA(טבלה1[[#This Row],[ממוצע נע]:[חציון נע]])</f>
        <v>8.2628676470588243</v>
      </c>
      <c r="G409" s="1" t="s">
        <v>93</v>
      </c>
      <c r="H409">
        <f>LEN(טבלה1[[#This Row],[טקסט]])</f>
        <v>32</v>
      </c>
      <c r="I409">
        <f>COUNTIF(טבלה1[עמודה1],טבלה1[[#This Row],[עמודה1]])</f>
        <v>2</v>
      </c>
    </row>
    <row r="411" spans="1:14" x14ac:dyDescent="0.45">
      <c r="B411">
        <f>AVERAGE(טבלה1[4.1-mini])</f>
        <v>6.5122549019607847</v>
      </c>
      <c r="C411">
        <f>AVERAGE(טבלה1[4.1])</f>
        <v>7.7009803921568629</v>
      </c>
      <c r="E411">
        <f>AVERAGE(טבלה1[חציון נע])</f>
        <v>8.0057610053825439</v>
      </c>
    </row>
  </sheetData>
  <phoneticPr fontId="1" type="noConversion"/>
  <conditionalFormatting sqref="B2:F409">
    <cfRule type="colorScale" priority="3">
      <colorScale>
        <cfvo type="num" val="1"/>
        <cfvo type="percentile" val="50"/>
        <cfvo type="num" val="10"/>
        <color rgb="FFF8696B"/>
        <color rgb="FFFFEB84"/>
        <color rgb="FF63BE7B"/>
      </colorScale>
    </cfRule>
  </conditionalFormatting>
  <conditionalFormatting sqref="K2:K408">
    <cfRule type="colorScale" priority="1">
      <colorScale>
        <cfvo type="min"/>
        <cfvo type="percentile" val="50"/>
        <cfvo type="max"/>
        <color rgb="FFF8696B"/>
        <color rgb="FFFFEB84"/>
        <color rgb="FF63BE7B"/>
      </colorScale>
    </cfRule>
  </conditionalFormatting>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אוריין חסידים</dc:creator>
  <cp:lastModifiedBy>אוריין חסידים</cp:lastModifiedBy>
  <dcterms:created xsi:type="dcterms:W3CDTF">2025-05-12T14:18:01Z</dcterms:created>
  <dcterms:modified xsi:type="dcterms:W3CDTF">2025-05-14T19:29:01Z</dcterms:modified>
</cp:coreProperties>
</file>