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8_{D3958CE3-E349-4CF5-8213-FA611616BDCD}" xr6:coauthVersionLast="47" xr6:coauthVersionMax="47" xr10:uidLastSave="{00000000-0000-0000-0000-000000000000}"/>
  <bookViews>
    <workbookView xWindow="-120" yWindow="-120" windowWidth="29040" windowHeight="15720" xr2:uid="{5B991236-1BE2-4773-8D2A-162039B787F6}"/>
  </bookViews>
  <sheets>
    <sheet name="data" sheetId="1" r:id="rId1"/>
    <sheet name="pivot" sheetId="2" r:id="rId2"/>
    <sheet name="dashboard" sheetId="3" r:id="rId3"/>
  </sheets>
  <definedNames>
    <definedName name="NativeTimeline_Date">#N/A</definedName>
    <definedName name="Slicer_Month">#N/A</definedName>
    <definedName name="Slicer_Produ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6" i="1"/>
  <c r="B7" i="1"/>
  <c r="B8" i="1"/>
  <c r="B9" i="1"/>
  <c r="B10" i="1"/>
  <c r="B11" i="1"/>
  <c r="B12" i="1"/>
  <c r="B3" i="1"/>
  <c r="B4" i="1"/>
  <c r="B5" i="1"/>
  <c r="B2" i="1"/>
  <c r="AN4" i="2"/>
  <c r="AK4" i="2"/>
</calcChain>
</file>

<file path=xl/sharedStrings.xml><?xml version="1.0" encoding="utf-8"?>
<sst xmlns="http://schemas.openxmlformats.org/spreadsheetml/2006/main" count="572" uniqueCount="70">
  <si>
    <t>Date</t>
  </si>
  <si>
    <t>Region</t>
  </si>
  <si>
    <t>Product</t>
  </si>
  <si>
    <t>Product Category</t>
  </si>
  <si>
    <t>Customer Name</t>
  </si>
  <si>
    <t>Salesperson</t>
  </si>
  <si>
    <t>Sales Amount</t>
  </si>
  <si>
    <t>Cost</t>
  </si>
  <si>
    <t>Profit Margin</t>
  </si>
  <si>
    <t>North</t>
  </si>
  <si>
    <t>Laptop</t>
  </si>
  <si>
    <t>Electronics</t>
  </si>
  <si>
    <t>John Doe</t>
  </si>
  <si>
    <t>Mark Green</t>
  </si>
  <si>
    <t>South</t>
  </si>
  <si>
    <t>Smartphone</t>
  </si>
  <si>
    <t>Jane Smith</t>
  </si>
  <si>
    <t>Emily White</t>
  </si>
  <si>
    <t>East</t>
  </si>
  <si>
    <t>Tablet</t>
  </si>
  <si>
    <t>Gadgets</t>
  </si>
  <si>
    <t>James Brown</t>
  </si>
  <si>
    <t>Nathan Black</t>
  </si>
  <si>
    <t>West</t>
  </si>
  <si>
    <t>Headphones</t>
  </si>
  <si>
    <t>Accessories</t>
  </si>
  <si>
    <t>Linda Johnson</t>
  </si>
  <si>
    <t>Sophia Harris</t>
  </si>
  <si>
    <t>Smartwatch</t>
  </si>
  <si>
    <t>Michael Davis</t>
  </si>
  <si>
    <t>Oliver Clark</t>
  </si>
  <si>
    <t>Sarah Wilson</t>
  </si>
  <si>
    <t>Isabella Lewis</t>
  </si>
  <si>
    <t>David Moore</t>
  </si>
  <si>
    <t>Liam Hall</t>
  </si>
  <si>
    <t>Emma Taylor</t>
  </si>
  <si>
    <t>Charlotte Allen</t>
  </si>
  <si>
    <t>Chris Anderson</t>
  </si>
  <si>
    <t>Benjamin Young</t>
  </si>
  <si>
    <t>Patricia Thomas</t>
  </si>
  <si>
    <t>Amelia King</t>
  </si>
  <si>
    <t>Sum of Sales Amount</t>
  </si>
  <si>
    <t>Month</t>
  </si>
  <si>
    <t>January</t>
  </si>
  <si>
    <t>February</t>
  </si>
  <si>
    <t>March</t>
  </si>
  <si>
    <t>April</t>
  </si>
  <si>
    <t>May</t>
  </si>
  <si>
    <t>June</t>
  </si>
  <si>
    <t>July</t>
  </si>
  <si>
    <t>August</t>
  </si>
  <si>
    <t>September</t>
  </si>
  <si>
    <t>October</t>
  </si>
  <si>
    <t>November</t>
  </si>
  <si>
    <t>December</t>
  </si>
  <si>
    <t>top 3</t>
  </si>
  <si>
    <t>sales by month</t>
  </si>
  <si>
    <t>sales by region</t>
  </si>
  <si>
    <t>Sum of Profit Margin</t>
  </si>
  <si>
    <t>sales by product category</t>
  </si>
  <si>
    <t>top 3 salesperson</t>
  </si>
  <si>
    <t>top 5 customers</t>
  </si>
  <si>
    <t>frofit by month</t>
  </si>
  <si>
    <t>year</t>
  </si>
  <si>
    <t>2023</t>
  </si>
  <si>
    <t>sales by year region</t>
  </si>
  <si>
    <t>product sales and profit margin</t>
  </si>
  <si>
    <t>bottom 3</t>
  </si>
  <si>
    <t>category by sale profit margin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</si>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</sst>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_);_([$$-409]* \(#,##0\);_([$$-409]* &quot;-&quot;??_);_(@_)"/>
  </numFmts>
  <fonts count="2" x14ac:knownFonts="1">
    <font>
      <sz val="11"/>
      <color theme="1"/>
      <name val="Aptos Narrow"/>
      <family val="2"/>
      <scheme val="minor"/>
    </font>
    <font>
      <b/>
      <sz val="11"/>
      <color theme="0"/>
      <name val="Aptos Narrow"/>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1"/>
        <bgColor indexed="64"/>
      </patternFill>
    </fill>
  </fills>
  <borders count="3">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0" fillId="0" borderId="0" xfId="0" pivotButton="1"/>
    <xf numFmtId="0" fontId="0" fillId="0" borderId="0" xfId="0" applyNumberFormat="1"/>
    <xf numFmtId="0" fontId="0" fillId="0" borderId="0" xfId="0" applyAlignment="1">
      <alignment horizontal="center"/>
    </xf>
    <xf numFmtId="0" fontId="0" fillId="0" borderId="0" xfId="0" applyAlignment="1">
      <alignment vertical="center" wrapText="1"/>
    </xf>
    <xf numFmtId="14" fontId="0" fillId="2" borderId="1" xfId="0" applyNumberFormat="1" applyFont="1" applyFill="1" applyBorder="1" applyAlignment="1">
      <alignment horizontal="left" vertical="center" wrapText="1"/>
    </xf>
    <xf numFmtId="0" fontId="0" fillId="2" borderId="1" xfId="0" applyFont="1" applyFill="1" applyBorder="1" applyAlignment="1">
      <alignment horizontal="left" vertical="center" wrapText="1"/>
    </xf>
    <xf numFmtId="1" fontId="0" fillId="2" borderId="1" xfId="0" applyNumberFormat="1" applyFont="1" applyFill="1" applyBorder="1" applyAlignment="1">
      <alignment horizontal="left" vertical="center" wrapText="1"/>
    </xf>
    <xf numFmtId="14" fontId="0" fillId="0" borderId="1" xfId="0" applyNumberFormat="1" applyFont="1" applyBorder="1" applyAlignment="1">
      <alignment horizontal="left" vertical="center" wrapText="1"/>
    </xf>
    <xf numFmtId="0" fontId="0" fillId="0" borderId="1" xfId="0" applyFont="1" applyBorder="1" applyAlignment="1">
      <alignment horizontal="left" vertical="center" wrapText="1"/>
    </xf>
    <xf numFmtId="1" fontId="0" fillId="0" borderId="1" xfId="0" applyNumberFormat="1" applyFont="1" applyBorder="1" applyAlignment="1">
      <alignment horizontal="left" vertical="center" wrapText="1"/>
    </xf>
    <xf numFmtId="14" fontId="0" fillId="0" borderId="2" xfId="0" applyNumberFormat="1" applyFont="1" applyBorder="1" applyAlignment="1">
      <alignment horizontal="left" vertical="center" wrapText="1"/>
    </xf>
    <xf numFmtId="0" fontId="0" fillId="0" borderId="2" xfId="0" applyFont="1" applyBorder="1" applyAlignment="1">
      <alignment horizontal="left" vertical="center" wrapText="1"/>
    </xf>
    <xf numFmtId="1" fontId="0" fillId="0" borderId="2" xfId="0" applyNumberFormat="1" applyFont="1" applyBorder="1" applyAlignment="1">
      <alignment horizontal="left" vertical="center" wrapText="1"/>
    </xf>
    <xf numFmtId="0" fontId="1" fillId="3" borderId="0" xfId="0" applyFont="1" applyFill="1" applyBorder="1" applyAlignment="1">
      <alignment horizontal="left" vertical="center" wrapText="1"/>
    </xf>
    <xf numFmtId="10" fontId="0" fillId="0" borderId="0" xfId="0" applyNumberFormat="1"/>
    <xf numFmtId="164" fontId="0" fillId="0" borderId="0" xfId="0" applyNumberFormat="1"/>
    <xf numFmtId="0" fontId="0" fillId="0" borderId="0" xfId="0" applyAlignment="1"/>
    <xf numFmtId="0" fontId="0" fillId="4" borderId="0" xfId="0" applyFill="1"/>
    <xf numFmtId="0" fontId="0" fillId="0" borderId="0" xfId="0" applyAlignment="1">
      <alignment horizontal="center"/>
    </xf>
  </cellXfs>
  <cellStyles count="1">
    <cellStyle name="Normal" xfId="0" builtinId="0"/>
  </cellStyles>
  <dxfs count="33">
    <dxf>
      <numFmt numFmtId="164" formatCode="_([$$-409]* #,##0_);_([$$-409]* \(#,##0\);_([$$-409]* &quot;-&quot;??_);_(@_)"/>
    </dxf>
    <dxf>
      <numFmt numFmtId="164" formatCode="_([$$-409]* #,##0_);_([$$-409]* \(#,##0\);_([$$-409]* &quot;-&quot;??_);_(@_)"/>
    </dxf>
    <dxf>
      <numFmt numFmtId="14" formatCode="0.00%"/>
    </dxf>
    <dxf>
      <numFmt numFmtId="164" formatCode="_([$$-409]* #,##0_);_([$$-409]* \(#,##0\);_([$$-409]* &quot;-&quot;??_);_(@_)"/>
    </dxf>
    <dxf>
      <numFmt numFmtId="164" formatCode="_([$$-409]* #,##0_);_([$$-409]* \(#,##0\);_([$$-409]* &quot;-&quot;??_);_(@_)"/>
    </dxf>
    <dxf>
      <numFmt numFmtId="14" formatCode="0.00%"/>
    </dxf>
    <dxf>
      <numFmt numFmtId="164" formatCode="_([$$-409]* #,##0_);_([$$-409]* \(#,##0\);_([$$-409]* &quot;-&quot;??_);_(@_)"/>
    </dxf>
    <dxf>
      <numFmt numFmtId="164" formatCode="_([$$-409]* #,##0_);_([$$-409]* \(#,##0\);_([$$-409]* &quot;-&quot;??_);_(@_)"/>
    </dxf>
    <dxf>
      <numFmt numFmtId="164" formatCode="_([$$-409]* #,##0_);_([$$-409]* \(#,##0\);_([$$-409]* &quot;-&quot;??_);_(@_)"/>
    </dxf>
    <dxf>
      <numFmt numFmtId="164" formatCode="_([$$-409]* #,##0_);_([$$-409]* \(#,##0\);_([$$-409]* &quot;-&quot;??_);_(@_)"/>
    </dxf>
    <dxf>
      <numFmt numFmtId="164" formatCode="_([$$-409]* #,##0_);_([$$-409]* \(#,##0\);_([$$-409]* &quot;-&quot;??_);_(@_)"/>
    </dxf>
    <dxf>
      <numFmt numFmtId="164" formatCode="_([$$-409]* #,##0_);_([$$-409]* \(#,##0\);_([$$-409]* &quot;-&quot;??_);_(@_)"/>
    </dxf>
    <dxf>
      <numFmt numFmtId="164" formatCode="_([$$-409]* #,##0_);_([$$-409]* \(#,##0\);_([$$-409]* &quot;-&quot;??_);_(@_)"/>
    </dxf>
    <dxf>
      <numFmt numFmtId="164" formatCode="_([$$-409]* #,##0_);_([$$-409]* \(#,##0\);_([$$-409]* &quot;-&quot;??_);_(@_)"/>
    </dxf>
    <dxf>
      <font>
        <b val="0"/>
        <i val="0"/>
        <strike val="0"/>
        <condense val="0"/>
        <extend val="0"/>
        <outline val="0"/>
        <shadow val="0"/>
        <u val="none"/>
        <vertAlign val="baseline"/>
        <sz val="11"/>
        <color theme="1"/>
        <name val="Aptos Narrow"/>
        <family val="2"/>
        <scheme val="minor"/>
      </font>
      <numFmt numFmtId="1" formatCode="0"/>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 formatCode="0"/>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 formatCode="0"/>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border diagonalUp="0" diagonalDown="0">
        <left/>
        <right/>
        <top style="thin">
          <color theme="4" tint="0.39997558519241921"/>
        </top>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9" formatCode="m/d/yyyy"/>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left"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left" vertical="center" textRotation="0" wrapText="1"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1"/>
        <color theme="1"/>
        <name val="Aptos Narrow"/>
        <family val="2"/>
        <scheme val="minor"/>
      </font>
      <alignment horizontal="left" vertical="center"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left" vertical="center" textRotation="0" wrapText="1" indent="0" justifyLastLine="0" shrinkToFit="0" readingOrder="0"/>
    </dxf>
    <dxf>
      <font>
        <b/>
        <sz val="11"/>
        <color theme="1"/>
      </font>
    </dxf>
    <dxf>
      <fill>
        <patternFill patternType="solid">
          <fgColor theme="0"/>
          <bgColor rgb="FFFF0000"/>
        </patternFill>
      </fill>
      <border>
        <left style="thin">
          <color rgb="FFFF0000"/>
        </left>
        <right style="thin">
          <color rgb="FFFF0000"/>
        </right>
        <top style="thin">
          <color rgb="FFFF0000"/>
        </top>
        <bottom style="thin">
          <color rgb="FFFF0000"/>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auto="1"/>
      </font>
      <fill>
        <patternFill>
          <bgColor rgb="FFFF0000"/>
        </patternFill>
      </fill>
      <border>
        <left style="thin">
          <color rgb="FFFF0000"/>
        </left>
        <right style="thin">
          <color rgb="FFFF0000"/>
        </right>
        <top style="thin">
          <color rgb="FFFF0000"/>
        </top>
        <bottom style="thin">
          <color rgb="FFFF0000"/>
        </bottom>
      </border>
    </dxf>
  </dxfs>
  <tableStyles count="4" defaultTableStyle="TableStyleMedium2" defaultPivotStyle="PivotStyleLight16">
    <tableStyle name="Slicer Style 1" pivot="0" table="0" count="2" xr9:uid="{E5219A9B-377A-4CBE-B43D-09013A74F582}"/>
    <tableStyle name="Slicer Style 2" pivot="0" table="0" count="3" xr9:uid="{C837F08E-995E-421B-8996-36527B8BA7CC}">
      <tableStyleElement type="wholeTable" dxfId="32"/>
    </tableStyle>
    <tableStyle name="Timeline Style 1" pivot="0" table="0" count="8" xr9:uid="{73EAF30B-4106-485C-B249-008DCD48CF34}">
      <tableStyleElement type="wholeTable" dxfId="31"/>
      <tableStyleElement type="headerRow" dxfId="30"/>
    </tableStyle>
    <tableStyle name="Timeline Style 2" pivot="0" table="0" count="9" xr9:uid="{4CE4AC22-FD2C-40CF-B528-1337E5BF9072}">
      <tableStyleElement type="wholeTable" dxfId="29"/>
      <tableStyleElement type="headerRow" dxfId="28"/>
    </tableStyle>
  </tableStyles>
  <colors>
    <mruColors>
      <color rgb="FFFF3300"/>
      <color rgb="FF66FF33"/>
      <color rgb="FFC70101"/>
      <color rgb="FFFFEFFC"/>
      <color rgb="FFFE94E2"/>
    </mruColors>
  </colors>
  <extLst>
    <ext xmlns:x14="http://schemas.microsoft.com/office/spreadsheetml/2009/9/main" uri="{46F421CA-312F-682f-3DD2-61675219B42D}">
      <x14:dxfs count="4">
        <dxf>
          <fill>
            <patternFill>
              <bgColor rgb="FF002060"/>
            </patternFill>
          </fill>
        </dxf>
        <dxf>
          <fill>
            <patternFill>
              <bgColor rgb="FFFFC000"/>
            </patternFill>
          </fill>
          <border>
            <left style="thin">
              <color rgb="FFFFC000"/>
            </left>
            <right style="thin">
              <color rgb="FFFFC000"/>
            </right>
            <top style="thin">
              <color rgb="FFFFC000"/>
            </top>
            <bottom style="thin">
              <color rgb="FFFFC000"/>
            </bottom>
          </border>
        </dxf>
        <dxf>
          <fill>
            <patternFill>
              <bgColor rgb="FFFFFF00"/>
            </patternFill>
          </fill>
        </dxf>
        <dxf>
          <fill>
            <patternFill>
              <bgColor rgb="FFFF000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s>
        </x14:slicerStyle>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13">
        <dxf>
          <fill>
            <patternFill>
              <bgColor theme="0"/>
            </patternFill>
          </fill>
        </dxf>
        <dxf>
          <fill>
            <patternFill patternType="solid">
              <fgColor theme="0" tint="-0.14996795556505021"/>
              <bgColor rgb="FFFFC000"/>
            </patternFill>
          </fill>
          <border>
            <left style="thin">
              <color rgb="FFFFC000"/>
            </left>
            <right style="thin">
              <color rgb="FFFFC000"/>
            </right>
            <top style="thin">
              <color rgb="FFFFC000"/>
            </top>
            <bottom style="thin">
              <color rgb="FFFFC000"/>
            </bottom>
          </border>
        </dxf>
        <dxf>
          <fill>
            <patternFill patternType="solid">
              <fgColor theme="0"/>
              <bgColor rgb="FF002060"/>
            </patternFill>
          </fill>
          <border>
            <left style="thin">
              <color auto="1"/>
            </left>
            <right style="thin">
              <color auto="1"/>
            </right>
            <top style="thin">
              <color auto="1"/>
            </top>
            <bottom style="thin">
              <color auto="1"/>
            </bottom>
          </border>
        </dxf>
        <dxf>
          <font>
            <b/>
            <i val="0"/>
            <sz val="12"/>
            <color auto="1"/>
            <name val="Aptos Narrow"/>
            <family val="2"/>
            <scheme val="minor"/>
          </font>
        </dxf>
        <dxf>
          <font>
            <b/>
            <i val="0"/>
            <sz val="12"/>
            <color theme="1"/>
            <name val="Aptos Narrow"/>
            <family val="2"/>
            <scheme val="minor"/>
          </font>
        </dxf>
        <dxf>
          <font>
            <b/>
            <i val="0"/>
            <sz val="12"/>
            <color auto="1"/>
            <name val="Aptos Narrow"/>
            <family val="2"/>
            <scheme val="minor"/>
          </font>
        </dxf>
        <dxf>
          <font>
            <b/>
            <i val="0"/>
            <sz val="12"/>
            <color theme="1"/>
            <name val="Aptos Narrow"/>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[sales_dashboard_excel.xlsx]pivot!category by sale profit margin</c:name>
    <c:fmtId val="17"/>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spPr>
            <a:noFill/>
            <a:ln>
              <a:noFill/>
            </a:ln>
            <a:effectLst/>
          </c:spPr>
          <c:txPr>
            <a:bodyPr rot="0" spcFirstLastPara="1" vertOverflow="ellipsis" vert="horz" wrap="square" lIns="38100" tIns="19050" rIns="38100" bIns="19050" anchor="ctr" anchorCtr="1">
              <a:spAutoFit/>
            </a:bodyPr>
            <a:lstStyle/>
            <a:p>
              <a:pPr>
                <a:defRPr sz="4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0912733635568281"/>
          <c:y val="2.0622052325619533E-3"/>
          <c:w val="0.72465438068835131"/>
          <c:h val="0.97402313316082589"/>
        </c:manualLayout>
      </c:layout>
      <c:doughnutChart>
        <c:varyColors val="1"/>
        <c:ser>
          <c:idx val="0"/>
          <c:order val="0"/>
          <c:tx>
            <c:strRef>
              <c:f>pivot!$AH$3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B9-4215-A119-705747833C9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B9-4215-A119-705747833C9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FB9-4215-A119-705747833C9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FB9-4215-A119-705747833C9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FB9-4215-A119-705747833C9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pivot!$AG$4:$AG$8</c:f>
              <c:strCache>
                <c:ptCount val="5"/>
                <c:pt idx="0">
                  <c:v>Headphones</c:v>
                </c:pt>
                <c:pt idx="1">
                  <c:v>Laptop</c:v>
                </c:pt>
                <c:pt idx="2">
                  <c:v>Smartphone</c:v>
                </c:pt>
                <c:pt idx="3">
                  <c:v>Smartwatch</c:v>
                </c:pt>
                <c:pt idx="4">
                  <c:v>Tablet</c:v>
                </c:pt>
              </c:strCache>
            </c:strRef>
          </c:cat>
          <c:val>
            <c:numRef>
              <c:f>pivot!$AH$4:$AH$8</c:f>
              <c:numCache>
                <c:formatCode>0.00%</c:formatCode>
                <c:ptCount val="5"/>
                <c:pt idx="0">
                  <c:v>3.0343356381137318E-2</c:v>
                </c:pt>
                <c:pt idx="1">
                  <c:v>0.53417496082928917</c:v>
                </c:pt>
                <c:pt idx="2">
                  <c:v>0.24400599957824459</c:v>
                </c:pt>
                <c:pt idx="3">
                  <c:v>7.0151738373478059E-2</c:v>
                </c:pt>
                <c:pt idx="4">
                  <c:v>0.12132394483785088</c:v>
                </c:pt>
              </c:numCache>
            </c:numRef>
          </c:val>
          <c:extLst>
            <c:ext xmlns:c16="http://schemas.microsoft.com/office/drawing/2014/chart" uri="{C3380CC4-5D6E-409C-BE32-E72D297353CC}">
              <c16:uniqueId val="{0000000A-7FB9-4215-A119-705747833C9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056440394147216"/>
          <c:y val="0.29554953203028067"/>
          <c:w val="0.20290837463793401"/>
          <c:h val="0.39062773403324585"/>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[sales_dashboard_excel.xlsx]pivot!sales by region	</c:name>
    <c:fmtId val="2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91440" tIns="19050" rIns="38100" bIns="19050" anchor="b"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75000"/>
              <a:lumOff val="2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9.1846079908061873E-2"/>
          <c:y val="2.3148148148148147E-2"/>
          <c:w val="0.79643397880269329"/>
          <c:h val="0.78809601924759409"/>
        </c:manualLayout>
      </c:layout>
      <c:bar3DChart>
        <c:barDir val="bar"/>
        <c:grouping val="stacked"/>
        <c:varyColors val="0"/>
        <c:ser>
          <c:idx val="0"/>
          <c:order val="0"/>
          <c:tx>
            <c:strRef>
              <c:f>pivot!$B$3</c:f>
              <c:strCache>
                <c:ptCount val="1"/>
                <c:pt idx="0">
                  <c:v>Total</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pivot!$A$4:$A$7</c:f>
              <c:strCache>
                <c:ptCount val="4"/>
                <c:pt idx="0">
                  <c:v>East</c:v>
                </c:pt>
                <c:pt idx="1">
                  <c:v>North</c:v>
                </c:pt>
                <c:pt idx="2">
                  <c:v>South</c:v>
                </c:pt>
                <c:pt idx="3">
                  <c:v>West</c:v>
                </c:pt>
              </c:strCache>
            </c:strRef>
          </c:cat>
          <c:val>
            <c:numRef>
              <c:f>pivot!$B$4:$B$7</c:f>
              <c:numCache>
                <c:formatCode>_([$$-409]* #,##0_);_([$$-409]* \(#,##0\);_([$$-409]* "-"??_);_(@_)</c:formatCode>
                <c:ptCount val="4"/>
                <c:pt idx="0">
                  <c:v>11967.38</c:v>
                </c:pt>
                <c:pt idx="1">
                  <c:v>13786.829999999996</c:v>
                </c:pt>
                <c:pt idx="2">
                  <c:v>18607.230000000003</c:v>
                </c:pt>
                <c:pt idx="3">
                  <c:v>11215.799999999997</c:v>
                </c:pt>
              </c:numCache>
            </c:numRef>
          </c:val>
          <c:extLst>
            <c:ext xmlns:c16="http://schemas.microsoft.com/office/drawing/2014/chart" uri="{C3380CC4-5D6E-409C-BE32-E72D297353CC}">
              <c16:uniqueId val="{00000000-D7BD-451E-AAC0-5A23D6E6E866}"/>
            </c:ext>
          </c:extLst>
        </c:ser>
        <c:dLbls>
          <c:showLegendKey val="0"/>
          <c:showVal val="1"/>
          <c:showCatName val="0"/>
          <c:showSerName val="0"/>
          <c:showPercent val="0"/>
          <c:showBubbleSize val="0"/>
        </c:dLbls>
        <c:gapWidth val="150"/>
        <c:shape val="box"/>
        <c:axId val="978610896"/>
        <c:axId val="978613296"/>
        <c:axId val="0"/>
      </c:bar3DChart>
      <c:catAx>
        <c:axId val="9786108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t" anchorCtr="0"/>
          <a:lstStyle/>
          <a:p>
            <a:pPr>
              <a:defRPr sz="900" b="1" i="0" u="none" strike="noStrike" kern="1200" baseline="0">
                <a:solidFill>
                  <a:sysClr val="windowText" lastClr="000000"/>
                </a:solidFill>
                <a:latin typeface="+mn-lt"/>
                <a:ea typeface="+mn-ea"/>
                <a:cs typeface="+mn-cs"/>
              </a:defRPr>
            </a:pPr>
            <a:endParaRPr lang="en-US"/>
          </a:p>
        </c:txPr>
        <c:crossAx val="978613296"/>
        <c:crosses val="autoZero"/>
        <c:auto val="1"/>
        <c:lblAlgn val="ctr"/>
        <c:lblOffset val="100"/>
        <c:noMultiLvlLbl val="0"/>
      </c:catAx>
      <c:valAx>
        <c:axId val="978613296"/>
        <c:scaling>
          <c:orientation val="minMax"/>
        </c:scaling>
        <c:delete val="1"/>
        <c:axPos val="b"/>
        <c:numFmt formatCode="_([$$-409]* #,##0_);_([$$-409]* \(#,##0\);_([$$-409]* &quot;-&quot;??_);_(@_)" sourceLinked="1"/>
        <c:majorTickMark val="none"/>
        <c:minorTickMark val="none"/>
        <c:tickLblPos val="nextTo"/>
        <c:crossAx val="97861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[sales_dashboard_excel.xlsx]pivot!sales by month	</c:name>
    <c:fmtId val="23"/>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tx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tx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s>
    <c:plotArea>
      <c:layout>
        <c:manualLayout>
          <c:layoutTarget val="inner"/>
          <c:xMode val="edge"/>
          <c:yMode val="edge"/>
          <c:x val="4.8403105861767277E-2"/>
          <c:y val="0.26525975527433743"/>
          <c:w val="0.92411329833770783"/>
          <c:h val="0.42207208690858439"/>
        </c:manualLayout>
      </c:layout>
      <c:lineChart>
        <c:grouping val="standard"/>
        <c:varyColors val="0"/>
        <c:ser>
          <c:idx val="0"/>
          <c:order val="0"/>
          <c:tx>
            <c:strRef>
              <c:f>pivot!$E$3</c:f>
              <c:strCache>
                <c:ptCount val="1"/>
                <c:pt idx="0">
                  <c:v>Total</c:v>
                </c:pt>
              </c:strCache>
            </c:strRef>
          </c:tx>
          <c:spPr>
            <a:ln w="34925" cap="rnd">
              <a:solidFill>
                <a:schemeClr val="tx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pivot!$D$4:$D$15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pivot!$E$4:$E$15</c:f>
              <c:numCache>
                <c:formatCode>_([$$-409]* #,##0_);_([$$-409]* \(#,##0\);_([$$-409]* "-"??_);_(@_)</c:formatCode>
                <c:ptCount val="12"/>
                <c:pt idx="0">
                  <c:v>4916.1000000000004</c:v>
                </c:pt>
                <c:pt idx="1">
                  <c:v>4796.87</c:v>
                </c:pt>
                <c:pt idx="2">
                  <c:v>4920.91</c:v>
                </c:pt>
                <c:pt idx="3">
                  <c:v>3469.0899999999992</c:v>
                </c:pt>
                <c:pt idx="4">
                  <c:v>5672.03</c:v>
                </c:pt>
                <c:pt idx="5">
                  <c:v>4592.5499999999993</c:v>
                </c:pt>
                <c:pt idx="6">
                  <c:v>5520.8</c:v>
                </c:pt>
                <c:pt idx="7">
                  <c:v>3455.67</c:v>
                </c:pt>
                <c:pt idx="8">
                  <c:v>4812.8399999999992</c:v>
                </c:pt>
                <c:pt idx="9">
                  <c:v>5366.4599999999991</c:v>
                </c:pt>
                <c:pt idx="10">
                  <c:v>4499.97</c:v>
                </c:pt>
                <c:pt idx="11">
                  <c:v>3553.95</c:v>
                </c:pt>
              </c:numCache>
            </c:numRef>
          </c:val>
          <c:smooth val="0"/>
          <c:extLst>
            <c:ext xmlns:c16="http://schemas.microsoft.com/office/drawing/2014/chart" uri="{C3380CC4-5D6E-409C-BE32-E72D297353CC}">
              <c16:uniqueId val="{00000000-80D1-427B-B4D0-34283E40FB50}"/>
            </c:ext>
          </c:extLst>
        </c:ser>
        <c:dLbls>
          <c:dLblPos val="ctr"/>
          <c:showLegendKey val="0"/>
          <c:showVal val="1"/>
          <c:showCatName val="0"/>
          <c:showSerName val="0"/>
          <c:showPercent val="0"/>
          <c:showBubbleSize val="0"/>
        </c:dLbls>
        <c:dropLines>
          <c:spPr>
            <a:ln w="9525" cap="flat" cmpd="sng" algn="ctr">
              <a:solidFill>
                <a:schemeClr val="tx1"/>
              </a:solidFill>
              <a:round/>
            </a:ln>
            <a:effectLst/>
          </c:spPr>
        </c:dropLines>
        <c:marker val="1"/>
        <c:smooth val="0"/>
        <c:axId val="554233856"/>
        <c:axId val="554236256"/>
      </c:lineChart>
      <c:catAx>
        <c:axId val="554233856"/>
        <c:scaling>
          <c:orientation val="minMax"/>
        </c:scaling>
        <c:delete val="0"/>
        <c:axPos val="b"/>
        <c:numFmt formatCode="General" sourceLinked="1"/>
        <c:majorTickMark val="out"/>
        <c:minorTickMark val="none"/>
        <c:tickLblPos val="nextTo"/>
        <c:spPr>
          <a:noFill/>
          <a:ln w="12700" cap="flat" cmpd="sng" algn="ctr">
            <a:solidFill>
              <a:schemeClr val="tx1"/>
            </a:solidFill>
            <a:round/>
          </a:ln>
          <a:effectLst/>
        </c:spPr>
        <c:txPr>
          <a:bodyPr rot="-5400000" spcFirstLastPara="1" vertOverflow="ellipsis" wrap="square" anchor="ctr" anchorCtr="1"/>
          <a:lstStyle/>
          <a:p>
            <a:pPr>
              <a:defRPr sz="900" b="1" i="0" u="none" strike="noStrike" kern="1200" spc="100" baseline="0">
                <a:solidFill>
                  <a:sysClr val="windowText" lastClr="000000"/>
                </a:solidFill>
                <a:latin typeface="+mn-lt"/>
                <a:ea typeface="+mn-ea"/>
                <a:cs typeface="+mn-cs"/>
              </a:defRPr>
            </a:pPr>
            <a:endParaRPr lang="en-US"/>
          </a:p>
        </c:txPr>
        <c:crossAx val="554236256"/>
        <c:crosses val="autoZero"/>
        <c:auto val="1"/>
        <c:lblAlgn val="ctr"/>
        <c:lblOffset val="100"/>
        <c:noMultiLvlLbl val="0"/>
      </c:catAx>
      <c:valAx>
        <c:axId val="554236256"/>
        <c:scaling>
          <c:orientation val="minMax"/>
        </c:scaling>
        <c:delete val="1"/>
        <c:axPos val="l"/>
        <c:numFmt formatCode="_([$$-409]* #,##0_);_([$$-409]* \(#,##0\);_([$$-409]* &quot;-&quot;??_);_(@_)" sourceLinked="1"/>
        <c:majorTickMark val="out"/>
        <c:minorTickMark val="none"/>
        <c:tickLblPos val="nextTo"/>
        <c:crossAx val="55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[sales_dashboard_excel.xlsx]pivot!top 3	</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97025371828522"/>
          <c:y val="0.10869235395583371"/>
          <c:w val="0.53325365967788019"/>
          <c:h val="0.78261529208833258"/>
        </c:manualLayout>
      </c:layout>
      <c:bar3DChart>
        <c:barDir val="bar"/>
        <c:grouping val="stacked"/>
        <c:varyColors val="0"/>
        <c:ser>
          <c:idx val="0"/>
          <c:order val="0"/>
          <c:tx>
            <c:strRef>
              <c:f>pivot!$H$3</c:f>
              <c:strCache>
                <c:ptCount val="1"/>
                <c:pt idx="0">
                  <c:v>Total</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pivot!$G$4:$G$6</c:f>
              <c:strCache>
                <c:ptCount val="3"/>
                <c:pt idx="0">
                  <c:v>Laptop</c:v>
                </c:pt>
                <c:pt idx="1">
                  <c:v>Smartphone</c:v>
                </c:pt>
                <c:pt idx="2">
                  <c:v>Tablet</c:v>
                </c:pt>
              </c:strCache>
            </c:strRef>
          </c:cat>
          <c:val>
            <c:numRef>
              <c:f>pivot!$H$4:$H$6</c:f>
              <c:numCache>
                <c:formatCode>_([$$-409]* #,##0_);_([$$-409]* \(#,##0\);_([$$-409]* "-"??_);_(@_)</c:formatCode>
                <c:ptCount val="3"/>
                <c:pt idx="0">
                  <c:v>29687.97</c:v>
                </c:pt>
                <c:pt idx="1">
                  <c:v>13561.179999999998</c:v>
                </c:pt>
                <c:pt idx="2">
                  <c:v>6742.8499999999985</c:v>
                </c:pt>
              </c:numCache>
            </c:numRef>
          </c:val>
          <c:extLst>
            <c:ext xmlns:c16="http://schemas.microsoft.com/office/drawing/2014/chart" uri="{C3380CC4-5D6E-409C-BE32-E72D297353CC}">
              <c16:uniqueId val="{00000000-2FC0-487F-8C74-90BE238E958E}"/>
            </c:ext>
          </c:extLst>
        </c:ser>
        <c:dLbls>
          <c:showLegendKey val="0"/>
          <c:showVal val="1"/>
          <c:showCatName val="0"/>
          <c:showSerName val="0"/>
          <c:showPercent val="0"/>
          <c:showBubbleSize val="0"/>
        </c:dLbls>
        <c:gapWidth val="150"/>
        <c:shape val="box"/>
        <c:axId val="896596272"/>
        <c:axId val="896598192"/>
        <c:axId val="0"/>
      </c:bar3DChart>
      <c:catAx>
        <c:axId val="8965962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crossAx val="896598192"/>
        <c:crosses val="autoZero"/>
        <c:auto val="1"/>
        <c:lblAlgn val="ctr"/>
        <c:lblOffset val="100"/>
        <c:noMultiLvlLbl val="0"/>
      </c:catAx>
      <c:valAx>
        <c:axId val="896598192"/>
        <c:scaling>
          <c:orientation val="minMax"/>
        </c:scaling>
        <c:delete val="1"/>
        <c:axPos val="b"/>
        <c:numFmt formatCode="_([$$-409]* #,##0_);_([$$-409]* \(#,##0\);_([$$-409]* &quot;-&quot;??_);_(@_)" sourceLinked="1"/>
        <c:majorTickMark val="none"/>
        <c:minorTickMark val="none"/>
        <c:tickLblPos val="nextTo"/>
        <c:crossAx val="89659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[sales_dashboard_excel.xlsx]pivot!bottom 3	</c:name>
    <c:fmtId val="1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pivot!$K$3</c:f>
              <c:strCache>
                <c:ptCount val="1"/>
                <c:pt idx="0">
                  <c:v>Total</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pivot!$J$4:$J$6</c:f>
              <c:strCache>
                <c:ptCount val="3"/>
                <c:pt idx="0">
                  <c:v>Laptop</c:v>
                </c:pt>
                <c:pt idx="1">
                  <c:v>Smartphone</c:v>
                </c:pt>
                <c:pt idx="2">
                  <c:v>Tablet</c:v>
                </c:pt>
              </c:strCache>
            </c:strRef>
          </c:cat>
          <c:val>
            <c:numRef>
              <c:f>pivot!$K$4:$K$6</c:f>
              <c:numCache>
                <c:formatCode>_([$$-409]* #,##0_);_([$$-409]* \(#,##0\);_([$$-409]* "-"??_);_(@_)</c:formatCode>
                <c:ptCount val="3"/>
                <c:pt idx="0">
                  <c:v>29687.97</c:v>
                </c:pt>
                <c:pt idx="1">
                  <c:v>13561.179999999998</c:v>
                </c:pt>
                <c:pt idx="2">
                  <c:v>6742.8499999999985</c:v>
                </c:pt>
              </c:numCache>
            </c:numRef>
          </c:val>
          <c:extLst>
            <c:ext xmlns:c16="http://schemas.microsoft.com/office/drawing/2014/chart" uri="{C3380CC4-5D6E-409C-BE32-E72D297353CC}">
              <c16:uniqueId val="{00000000-C7C3-4CFF-B14A-39AD69C1FF2F}"/>
            </c:ext>
          </c:extLst>
        </c:ser>
        <c:dLbls>
          <c:showLegendKey val="0"/>
          <c:showVal val="1"/>
          <c:showCatName val="0"/>
          <c:showSerName val="0"/>
          <c:showPercent val="0"/>
          <c:showBubbleSize val="0"/>
        </c:dLbls>
        <c:gapWidth val="150"/>
        <c:shape val="box"/>
        <c:axId val="968719152"/>
        <c:axId val="968712912"/>
        <c:axId val="0"/>
      </c:bar3DChart>
      <c:catAx>
        <c:axId val="9687191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968712912"/>
        <c:crosses val="autoZero"/>
        <c:auto val="1"/>
        <c:lblAlgn val="ctr"/>
        <c:lblOffset val="100"/>
        <c:noMultiLvlLbl val="0"/>
      </c:catAx>
      <c:valAx>
        <c:axId val="968712912"/>
        <c:scaling>
          <c:orientation val="minMax"/>
        </c:scaling>
        <c:delete val="1"/>
        <c:axPos val="b"/>
        <c:numFmt formatCode="_([$$-409]* #,##0_);_([$$-409]* \(#,##0\);_([$$-409]* &quot;-&quot;??_);_(@_)" sourceLinked="1"/>
        <c:majorTickMark val="none"/>
        <c:minorTickMark val="none"/>
        <c:tickLblPos val="nextTo"/>
        <c:crossAx val="968719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[sales_dashboard_excel.xlsx]pivot!top 3 salesperson	</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pivot!$Q$3</c:f>
              <c:strCache>
                <c:ptCount val="1"/>
                <c:pt idx="0">
                  <c:v>Total</c:v>
                </c:pt>
              </c:strCache>
            </c:strRef>
          </c:tx>
          <c:spPr>
            <a:solidFill>
              <a:schemeClr val="tx2">
                <a:lumMod val="75000"/>
                <a:lumOff val="2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pivot!$P$4:$P$6</c:f>
              <c:strCache>
                <c:ptCount val="3"/>
                <c:pt idx="0">
                  <c:v>Isabella Lewis</c:v>
                </c:pt>
                <c:pt idx="1">
                  <c:v>Liam Hall</c:v>
                </c:pt>
                <c:pt idx="2">
                  <c:v>Mark Green</c:v>
                </c:pt>
              </c:strCache>
            </c:strRef>
          </c:cat>
          <c:val>
            <c:numRef>
              <c:f>pivot!$Q$4:$Q$6</c:f>
              <c:numCache>
                <c:formatCode>_([$$-409]* #,##0_);_([$$-409]* \(#,##0\);_([$$-409]* "-"??_);_(@_)</c:formatCode>
                <c:ptCount val="3"/>
                <c:pt idx="0">
                  <c:v>6502.01</c:v>
                </c:pt>
                <c:pt idx="1">
                  <c:v>13503.199999999999</c:v>
                </c:pt>
                <c:pt idx="2">
                  <c:v>8956.7799999999988</c:v>
                </c:pt>
              </c:numCache>
            </c:numRef>
          </c:val>
          <c:extLst>
            <c:ext xmlns:c16="http://schemas.microsoft.com/office/drawing/2014/chart" uri="{C3380CC4-5D6E-409C-BE32-E72D297353CC}">
              <c16:uniqueId val="{00000000-B8E6-4B8F-ABE0-46BABE2DB221}"/>
            </c:ext>
          </c:extLst>
        </c:ser>
        <c:dLbls>
          <c:showLegendKey val="0"/>
          <c:showVal val="1"/>
          <c:showCatName val="0"/>
          <c:showSerName val="0"/>
          <c:showPercent val="0"/>
          <c:showBubbleSize val="0"/>
        </c:dLbls>
        <c:gapWidth val="150"/>
        <c:shape val="box"/>
        <c:axId val="502341264"/>
        <c:axId val="502345104"/>
        <c:axId val="0"/>
      </c:bar3DChart>
      <c:catAx>
        <c:axId val="5023412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502345104"/>
        <c:crosses val="autoZero"/>
        <c:auto val="1"/>
        <c:lblAlgn val="ctr"/>
        <c:lblOffset val="100"/>
        <c:noMultiLvlLbl val="0"/>
      </c:catAx>
      <c:valAx>
        <c:axId val="502345104"/>
        <c:scaling>
          <c:orientation val="minMax"/>
        </c:scaling>
        <c:delete val="1"/>
        <c:axPos val="b"/>
        <c:numFmt formatCode="_([$$-409]* #,##0_);_([$$-409]* \(#,##0\);_([$$-409]* &quot;-&quot;??_);_(@_)" sourceLinked="1"/>
        <c:majorTickMark val="none"/>
        <c:minorTickMark val="none"/>
        <c:tickLblPos val="nextTo"/>
        <c:crossAx val="502341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[sales_dashboard_excel.xlsx]pivot!top 5 customers	</c:name>
    <c:fmtId val="1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pivot!$T$3</c:f>
              <c:strCache>
                <c:ptCount val="1"/>
                <c:pt idx="0">
                  <c:v>Total</c:v>
                </c:pt>
              </c:strCache>
            </c:strRef>
          </c:tx>
          <c:spPr>
            <a:solidFill>
              <a:schemeClr val="tx2">
                <a:lumMod val="75000"/>
                <a:lumOff val="2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pivot!$S$4:$S$8</c:f>
              <c:strCache>
                <c:ptCount val="5"/>
                <c:pt idx="0">
                  <c:v>David Moore</c:v>
                </c:pt>
                <c:pt idx="1">
                  <c:v>Linda Johnson</c:v>
                </c:pt>
                <c:pt idx="2">
                  <c:v>Michael Davis</c:v>
                </c:pt>
                <c:pt idx="3">
                  <c:v>Patricia Thomas</c:v>
                </c:pt>
                <c:pt idx="4">
                  <c:v>Sarah Wilson</c:v>
                </c:pt>
              </c:strCache>
            </c:strRef>
          </c:cat>
          <c:val>
            <c:numRef>
              <c:f>pivot!$T$4:$T$8</c:f>
              <c:numCache>
                <c:formatCode>0.00%</c:formatCode>
                <c:ptCount val="5"/>
                <c:pt idx="0">
                  <c:v>0.23865180424467891</c:v>
                </c:pt>
                <c:pt idx="1">
                  <c:v>0.13963329452046258</c:v>
                </c:pt>
                <c:pt idx="2">
                  <c:v>0.20988911333589008</c:v>
                </c:pt>
                <c:pt idx="3">
                  <c:v>0.18254334603866429</c:v>
                </c:pt>
                <c:pt idx="4">
                  <c:v>0.22928244186030416</c:v>
                </c:pt>
              </c:numCache>
            </c:numRef>
          </c:val>
          <c:extLst>
            <c:ext xmlns:c16="http://schemas.microsoft.com/office/drawing/2014/chart" uri="{C3380CC4-5D6E-409C-BE32-E72D297353CC}">
              <c16:uniqueId val="{00000000-9DE6-46FE-8D28-736A61769A1E}"/>
            </c:ext>
          </c:extLst>
        </c:ser>
        <c:dLbls>
          <c:showLegendKey val="0"/>
          <c:showVal val="1"/>
          <c:showCatName val="0"/>
          <c:showSerName val="0"/>
          <c:showPercent val="0"/>
          <c:showBubbleSize val="0"/>
        </c:dLbls>
        <c:gapWidth val="150"/>
        <c:shape val="box"/>
        <c:axId val="664029696"/>
        <c:axId val="664030656"/>
        <c:axId val="0"/>
      </c:bar3DChart>
      <c:catAx>
        <c:axId val="6640296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664030656"/>
        <c:crosses val="autoZero"/>
        <c:auto val="1"/>
        <c:lblAlgn val="ctr"/>
        <c:lblOffset val="100"/>
        <c:noMultiLvlLbl val="0"/>
      </c:catAx>
      <c:valAx>
        <c:axId val="664030656"/>
        <c:scaling>
          <c:orientation val="minMax"/>
        </c:scaling>
        <c:delete val="1"/>
        <c:axPos val="b"/>
        <c:numFmt formatCode="0.00%" sourceLinked="1"/>
        <c:majorTickMark val="none"/>
        <c:minorTickMark val="none"/>
        <c:tickLblPos val="nextTo"/>
        <c:crossAx val="66402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[sales_dashboard_excel.xlsx]pivot!product sales and profit margin		</c:name>
    <c:fmtId val="15"/>
  </c:pivotSource>
  <c:chart>
    <c:autoTitleDeleted val="0"/>
    <c:pivotFmts>
      <c:pivotFmt>
        <c:idx val="0"/>
        <c:spPr>
          <a:solidFill>
            <a:schemeClr val="accent1"/>
          </a:solidFill>
          <a:ln>
            <a:noFill/>
          </a:ln>
          <a:effectLst/>
          <a:sp3d/>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pivot!$Z$3</c:f>
              <c:strCache>
                <c:ptCount val="1"/>
                <c:pt idx="0">
                  <c:v>Sum of Sales Amount</c:v>
                </c:pt>
              </c:strCache>
            </c:strRef>
          </c:tx>
          <c:spPr>
            <a:solidFill>
              <a:schemeClr val="accent1"/>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pivot!$Y$4:$Y$8</c:f>
              <c:strCache>
                <c:ptCount val="5"/>
                <c:pt idx="0">
                  <c:v>Headphones</c:v>
                </c:pt>
                <c:pt idx="1">
                  <c:v>Laptop</c:v>
                </c:pt>
                <c:pt idx="2">
                  <c:v>Smartphone</c:v>
                </c:pt>
                <c:pt idx="3">
                  <c:v>Smartwatch</c:v>
                </c:pt>
                <c:pt idx="4">
                  <c:v>Tablet</c:v>
                </c:pt>
              </c:strCache>
            </c:strRef>
          </c:cat>
          <c:val>
            <c:numRef>
              <c:f>pivot!$Z$4:$Z$8</c:f>
              <c:numCache>
                <c:formatCode>_([$$-409]* #,##0_);_([$$-409]* \(#,##0\);_([$$-409]* "-"??_);_(@_)</c:formatCode>
                <c:ptCount val="5"/>
                <c:pt idx="0">
                  <c:v>1686.4</c:v>
                </c:pt>
                <c:pt idx="1">
                  <c:v>29687.97</c:v>
                </c:pt>
                <c:pt idx="2">
                  <c:v>13561.179999999998</c:v>
                </c:pt>
                <c:pt idx="3">
                  <c:v>3898.8399999999992</c:v>
                </c:pt>
                <c:pt idx="4">
                  <c:v>6742.8499999999985</c:v>
                </c:pt>
              </c:numCache>
            </c:numRef>
          </c:val>
          <c:extLst>
            <c:ext xmlns:c16="http://schemas.microsoft.com/office/drawing/2014/chart" uri="{C3380CC4-5D6E-409C-BE32-E72D297353CC}">
              <c16:uniqueId val="{00000000-45EC-459C-A1CF-B649EE17B227}"/>
            </c:ext>
          </c:extLst>
        </c:ser>
        <c:ser>
          <c:idx val="1"/>
          <c:order val="1"/>
          <c:tx>
            <c:strRef>
              <c:f>pivot!$AA$3</c:f>
              <c:strCache>
                <c:ptCount val="1"/>
                <c:pt idx="0">
                  <c:v>Sum of Profit Margin</c:v>
                </c:pt>
              </c:strCache>
            </c:strRef>
          </c:tx>
          <c:spPr>
            <a:solidFill>
              <a:schemeClr val="accent2"/>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pivot!$Y$4:$Y$8</c:f>
              <c:strCache>
                <c:ptCount val="5"/>
                <c:pt idx="0">
                  <c:v>Headphones</c:v>
                </c:pt>
                <c:pt idx="1">
                  <c:v>Laptop</c:v>
                </c:pt>
                <c:pt idx="2">
                  <c:v>Smartphone</c:v>
                </c:pt>
                <c:pt idx="3">
                  <c:v>Smartwatch</c:v>
                </c:pt>
                <c:pt idx="4">
                  <c:v>Tablet</c:v>
                </c:pt>
              </c:strCache>
            </c:strRef>
          </c:cat>
          <c:val>
            <c:numRef>
              <c:f>pivot!$AA$4:$AA$8</c:f>
              <c:numCache>
                <c:formatCode>_([$$-409]* #,##0_);_([$$-409]* \(#,##0\);_([$$-409]* "-"??_);_(@_)</c:formatCode>
                <c:ptCount val="5"/>
                <c:pt idx="0">
                  <c:v>673.78000000000009</c:v>
                </c:pt>
                <c:pt idx="1">
                  <c:v>10624.859999999999</c:v>
                </c:pt>
                <c:pt idx="2">
                  <c:v>4837.78</c:v>
                </c:pt>
                <c:pt idx="3">
                  <c:v>1483.45</c:v>
                </c:pt>
                <c:pt idx="4">
                  <c:v>2585.5499999999997</c:v>
                </c:pt>
              </c:numCache>
            </c:numRef>
          </c:val>
          <c:extLst>
            <c:ext xmlns:c16="http://schemas.microsoft.com/office/drawing/2014/chart" uri="{C3380CC4-5D6E-409C-BE32-E72D297353CC}">
              <c16:uniqueId val="{00000001-45EC-459C-A1CF-B649EE17B227}"/>
            </c:ext>
          </c:extLst>
        </c:ser>
        <c:dLbls>
          <c:showLegendKey val="0"/>
          <c:showVal val="1"/>
          <c:showCatName val="0"/>
          <c:showSerName val="0"/>
          <c:showPercent val="0"/>
          <c:showBubbleSize val="0"/>
        </c:dLbls>
        <c:gapWidth val="150"/>
        <c:shape val="box"/>
        <c:axId val="1927781151"/>
        <c:axId val="1927779231"/>
        <c:axId val="0"/>
      </c:bar3DChart>
      <c:catAx>
        <c:axId val="1927781151"/>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wrap="square" anchor="ctr" anchorCtr="1"/>
          <a:lstStyle/>
          <a:p>
            <a:pPr>
              <a:defRPr sz="800" b="1" i="0" u="none" strike="noStrike" kern="1200" baseline="0">
                <a:solidFill>
                  <a:sysClr val="windowText" lastClr="000000"/>
                </a:solidFill>
                <a:latin typeface="+mn-lt"/>
                <a:ea typeface="+mn-ea"/>
                <a:cs typeface="+mn-cs"/>
              </a:defRPr>
            </a:pPr>
            <a:endParaRPr lang="en-US"/>
          </a:p>
        </c:txPr>
        <c:crossAx val="1927779231"/>
        <c:crosses val="autoZero"/>
        <c:auto val="1"/>
        <c:lblAlgn val="ctr"/>
        <c:lblOffset val="100"/>
        <c:noMultiLvlLbl val="0"/>
      </c:catAx>
      <c:valAx>
        <c:axId val="1927779231"/>
        <c:scaling>
          <c:orientation val="minMax"/>
        </c:scaling>
        <c:delete val="1"/>
        <c:axPos val="l"/>
        <c:numFmt formatCode="0%" sourceLinked="1"/>
        <c:majorTickMark val="none"/>
        <c:minorTickMark val="none"/>
        <c:tickLblPos val="nextTo"/>
        <c:crossAx val="1927781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[sales_dashboard_excel.xlsx]pivot!sales by product category	</c:name>
    <c:fmtId val="2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977515310586178"/>
          <c:y val="1.0462655323061258E-2"/>
          <c:w val="0.75675537201938736"/>
          <c:h val="0.9895375706902616"/>
        </c:manualLayout>
      </c:layout>
      <c:doughnutChart>
        <c:varyColors val="1"/>
        <c:ser>
          <c:idx val="0"/>
          <c:order val="0"/>
          <c:tx>
            <c:strRef>
              <c:f>pivot!$N$3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9EE-4396-863E-B298B2443CF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9EE-4396-863E-B298B2443CF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9EE-4396-863E-B298B2443CF1}"/>
              </c:ext>
            </c:extLst>
          </c:dPt>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pivot!$M$4:$M$6</c:f>
              <c:strCache>
                <c:ptCount val="3"/>
                <c:pt idx="0">
                  <c:v>Accessories</c:v>
                </c:pt>
                <c:pt idx="1">
                  <c:v>Electronics</c:v>
                </c:pt>
                <c:pt idx="2">
                  <c:v>Gadgets</c:v>
                </c:pt>
              </c:strCache>
            </c:strRef>
          </c:cat>
          <c:val>
            <c:numRef>
              <c:f>pivot!$N$4:$N$6</c:f>
              <c:numCache>
                <c:formatCode>0.00%</c:formatCode>
                <c:ptCount val="3"/>
                <c:pt idx="0">
                  <c:v>3.0343356381137318E-2</c:v>
                </c:pt>
                <c:pt idx="1">
                  <c:v>0.84833269878101181</c:v>
                </c:pt>
                <c:pt idx="2">
                  <c:v>0.12132394483785088</c:v>
                </c:pt>
              </c:numCache>
            </c:numRef>
          </c:val>
          <c:extLst>
            <c:ext xmlns:c16="http://schemas.microsoft.com/office/drawing/2014/chart" uri="{C3380CC4-5D6E-409C-BE32-E72D297353CC}">
              <c16:uniqueId val="{00000006-79EE-4396-863E-B298B2443CF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893617264765149"/>
          <c:y val="0.31183845473858918"/>
          <c:w val="0.28926204449162951"/>
          <c:h val="0.37003290775111841"/>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[sales_dashboard_excel.xlsx]pivot!frofit by month	</c:name>
    <c:fmtId val="7"/>
  </c:pivotSource>
  <c:chart>
    <c:autoTitleDeleted val="1"/>
    <c:pivotFmts>
      <c:pivotFmt>
        <c:idx val="0"/>
        <c:spPr>
          <a:pattFill prst="ltUpDiag">
            <a:fgClr>
              <a:schemeClr val="accent1"/>
            </a:fgClr>
            <a:bgClr>
              <a:schemeClr val="lt1"/>
            </a:bgClr>
          </a:pattFill>
          <a:ln w="34925" cap="rnd">
            <a:solidFill>
              <a:srgbClr val="002060"/>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rgbClr val="002060"/>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pivotFmt>
      <c:pivotFmt>
        <c:idx val="2"/>
        <c:spPr>
          <a:pattFill prst="ltUpDiag">
            <a:fgClr>
              <a:schemeClr val="accent1"/>
            </a:fgClr>
            <a:bgClr>
              <a:schemeClr val="lt1"/>
            </a:bgClr>
          </a:pattFill>
          <a:ln w="34925" cap="rnd">
            <a:solidFill>
              <a:srgbClr val="002060"/>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rgbClr val="002060"/>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499880638970999"/>
          <c:w val="0.94893092242916288"/>
          <c:h val="0.41846804097978235"/>
        </c:manualLayout>
      </c:layout>
      <c:lineChart>
        <c:grouping val="standard"/>
        <c:varyColors val="0"/>
        <c:ser>
          <c:idx val="0"/>
          <c:order val="0"/>
          <c:tx>
            <c:strRef>
              <c:f>pivot!$W$3</c:f>
              <c:strCache>
                <c:ptCount val="1"/>
                <c:pt idx="0">
                  <c:v>Total</c:v>
                </c:pt>
              </c:strCache>
            </c:strRef>
          </c:tx>
          <c:spPr>
            <a:ln w="34925" cap="rnd">
              <a:solidFill>
                <a:srgbClr val="002060"/>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pivot!$V$4:$V$15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pivot!$W$4:$W$15</c:f>
              <c:numCache>
                <c:formatCode>_([$$-409]* #,##0_);_([$$-409]* \(#,##0\);_([$$-409]* "-"??_);_(@_)</c:formatCode>
                <c:ptCount val="12"/>
                <c:pt idx="0">
                  <c:v>1665.8700000000001</c:v>
                </c:pt>
                <c:pt idx="1">
                  <c:v>1750.11</c:v>
                </c:pt>
                <c:pt idx="2">
                  <c:v>1773.82</c:v>
                </c:pt>
                <c:pt idx="3">
                  <c:v>1301.99</c:v>
                </c:pt>
                <c:pt idx="4">
                  <c:v>2065.56</c:v>
                </c:pt>
                <c:pt idx="5">
                  <c:v>1710.49</c:v>
                </c:pt>
                <c:pt idx="6">
                  <c:v>1894.93</c:v>
                </c:pt>
                <c:pt idx="7">
                  <c:v>1275.42</c:v>
                </c:pt>
                <c:pt idx="8">
                  <c:v>1716.85</c:v>
                </c:pt>
                <c:pt idx="9">
                  <c:v>2026.46</c:v>
                </c:pt>
                <c:pt idx="10">
                  <c:v>1694.97</c:v>
                </c:pt>
                <c:pt idx="11">
                  <c:v>1328.95</c:v>
                </c:pt>
              </c:numCache>
            </c:numRef>
          </c:val>
          <c:smooth val="0"/>
          <c:extLst>
            <c:ext xmlns:c16="http://schemas.microsoft.com/office/drawing/2014/chart" uri="{C3380CC4-5D6E-409C-BE32-E72D297353CC}">
              <c16:uniqueId val="{00000000-DDA8-4168-A77F-8AC0BB9C7633}"/>
            </c:ext>
          </c:extLst>
        </c:ser>
        <c:dLbls>
          <c:dLblPos val="t"/>
          <c:showLegendKey val="0"/>
          <c:showVal val="1"/>
          <c:showCatName val="0"/>
          <c:showSerName val="0"/>
          <c:showPercent val="0"/>
          <c:showBubbleSize val="0"/>
        </c:dLbls>
        <c:dropLines>
          <c:spPr>
            <a:ln w="9525" cap="flat" cmpd="sng" algn="ctr">
              <a:solidFill>
                <a:srgbClr val="002060"/>
              </a:solidFill>
              <a:round/>
            </a:ln>
            <a:effectLst/>
          </c:spPr>
        </c:dropLines>
        <c:marker val="1"/>
        <c:smooth val="0"/>
        <c:axId val="1890697343"/>
        <c:axId val="1890699743"/>
      </c:lineChart>
      <c:catAx>
        <c:axId val="1890697343"/>
        <c:scaling>
          <c:orientation val="minMax"/>
        </c:scaling>
        <c:delete val="0"/>
        <c:axPos val="b"/>
        <c:numFmt formatCode="General" sourceLinked="1"/>
        <c:majorTickMark val="none"/>
        <c:minorTickMark val="none"/>
        <c:tickLblPos val="nextTo"/>
        <c:spPr>
          <a:noFill/>
          <a:ln w="12700" cap="flat" cmpd="sng" algn="ctr">
            <a:solidFill>
              <a:srgbClr val="002060"/>
            </a:solidFill>
            <a:round/>
          </a:ln>
          <a:effectLst/>
        </c:spPr>
        <c:txPr>
          <a:bodyPr rot="-5400000" spcFirstLastPara="1" vertOverflow="ellipsis" wrap="square" anchor="ctr" anchorCtr="1"/>
          <a:lstStyle/>
          <a:p>
            <a:pPr>
              <a:defRPr sz="900" b="1" i="0" u="none" strike="noStrike" kern="1200" spc="100" baseline="0">
                <a:solidFill>
                  <a:sysClr val="windowText" lastClr="000000"/>
                </a:solidFill>
                <a:latin typeface="+mn-lt"/>
                <a:ea typeface="+mn-ea"/>
                <a:cs typeface="+mn-cs"/>
              </a:defRPr>
            </a:pPr>
            <a:endParaRPr lang="en-US"/>
          </a:p>
        </c:txPr>
        <c:crossAx val="1890699743"/>
        <c:crosses val="autoZero"/>
        <c:auto val="1"/>
        <c:lblAlgn val="ctr"/>
        <c:lblOffset val="100"/>
        <c:noMultiLvlLbl val="0"/>
      </c:catAx>
      <c:valAx>
        <c:axId val="1890699743"/>
        <c:scaling>
          <c:orientation val="minMax"/>
        </c:scaling>
        <c:delete val="1"/>
        <c:axPos val="l"/>
        <c:numFmt formatCode="_([$$-409]* #,##0_);_([$$-409]* \(#,##0\);_([$$-409]* &quot;-&quot;??_);_(@_)" sourceLinked="1"/>
        <c:majorTickMark val="none"/>
        <c:minorTickMark val="none"/>
        <c:tickLblPos val="nextTo"/>
        <c:crossAx val="18906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[sales_dashboard_excel.xlsx]pivot!category by sale profit margin</c:name>
    <c:fmtId val="2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75000"/>
              <a:lumOff val="25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2">
              <a:lumMod val="75000"/>
              <a:lumOff val="25000"/>
            </a:schemeClr>
          </a:solidFill>
          <a:ln>
            <a:noFill/>
          </a:ln>
          <a:effectLst>
            <a:outerShdw blurRad="57150" dist="19050" dir="5400000" algn="ctr" rotWithShape="0">
              <a:srgbClr val="000000">
                <a:alpha val="63000"/>
              </a:srgbClr>
            </a:outerShdw>
          </a:effectLst>
          <a:sp3d/>
        </c:spPr>
        <c:dLbl>
          <c:idx val="0"/>
          <c:layout>
            <c:manualLayout>
              <c:x val="0"/>
              <c:y val="-0.12668620104150452"/>
            </c:manualLayout>
          </c:layout>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75000"/>
              <a:lumOff val="25000"/>
            </a:schemeClr>
          </a:solidFill>
          <a:ln>
            <a:noFill/>
          </a:ln>
          <a:effectLst>
            <a:outerShdw blurRad="57150" dist="19050" dir="5400000" algn="ctr" rotWithShape="0">
              <a:srgbClr val="000000">
                <a:alpha val="63000"/>
              </a:srgbClr>
            </a:outerShdw>
          </a:effectLst>
          <a:sp3d/>
        </c:spPr>
        <c:dLbl>
          <c:idx val="0"/>
          <c:layout>
            <c:manualLayout>
              <c:x val="1.3124234312018854E-2"/>
              <c:y val="-0.2330039398202372"/>
            </c:manualLayout>
          </c:layout>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2">
              <a:lumMod val="75000"/>
              <a:lumOff val="25000"/>
            </a:schemeClr>
          </a:solidFill>
          <a:ln>
            <a:noFill/>
          </a:ln>
          <a:effectLst>
            <a:outerShdw blurRad="57150" dist="19050" dir="5400000" algn="ctr" rotWithShape="0">
              <a:srgbClr val="000000">
                <a:alpha val="63000"/>
              </a:srgbClr>
            </a:outerShdw>
          </a:effectLst>
          <a:sp3d/>
        </c:spPr>
        <c:dLbl>
          <c:idx val="0"/>
          <c:layout>
            <c:manualLayout>
              <c:x val="0"/>
              <c:y val="-0.1352926102182023"/>
            </c:manualLayout>
          </c:layout>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2">
              <a:lumMod val="75000"/>
              <a:lumOff val="25000"/>
            </a:schemeClr>
          </a:solidFill>
          <a:ln>
            <a:noFill/>
          </a:ln>
          <a:effectLst>
            <a:outerShdw blurRad="57150" dist="19050" dir="5400000" algn="ctr" rotWithShape="0">
              <a:srgbClr val="000000">
                <a:alpha val="63000"/>
              </a:srgbClr>
            </a:outerShdw>
          </a:effectLst>
          <a:sp3d/>
        </c:spPr>
        <c:dLbl>
          <c:idx val="0"/>
          <c:layout>
            <c:manualLayout>
              <c:x val="0"/>
              <c:y val="-0.18790640308083645"/>
            </c:manualLayout>
          </c:layout>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2111116158258354E-2"/>
          <c:y val="0.14243601269122805"/>
          <c:w val="0.85577776768348335"/>
          <c:h val="0.57281743013876663"/>
        </c:manualLayout>
      </c:layout>
      <c:bar3DChart>
        <c:barDir val="col"/>
        <c:grouping val="stacked"/>
        <c:varyColors val="0"/>
        <c:ser>
          <c:idx val="0"/>
          <c:order val="0"/>
          <c:tx>
            <c:strRef>
              <c:f>pivot!$AH$3</c:f>
              <c:strCache>
                <c:ptCount val="1"/>
                <c:pt idx="0">
                  <c:v>Total</c:v>
                </c:pt>
              </c:strCache>
            </c:strRef>
          </c:tx>
          <c:spPr>
            <a:solidFill>
              <a:schemeClr val="tx2">
                <a:lumMod val="75000"/>
                <a:lumOff val="25000"/>
              </a:schemeClr>
            </a:solidFill>
            <a:ln>
              <a:noFill/>
            </a:ln>
            <a:effectLst>
              <a:outerShdw blurRad="57150" dist="19050" dir="5400000" algn="ctr" rotWithShape="0">
                <a:srgbClr val="000000">
                  <a:alpha val="63000"/>
                </a:srgbClr>
              </a:outerShdw>
            </a:effectLst>
            <a:sp3d/>
          </c:spPr>
          <c:invertIfNegative val="0"/>
          <c:dPt>
            <c:idx val="0"/>
            <c:invertIfNegative val="0"/>
            <c:bubble3D val="0"/>
            <c:spPr>
              <a:solidFill>
                <a:schemeClr val="tx2">
                  <a:lumMod val="75000"/>
                  <a:lumOff val="2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F5D-4656-BE77-75159DCA39F4}"/>
              </c:ext>
            </c:extLst>
          </c:dPt>
          <c:dPt>
            <c:idx val="2"/>
            <c:invertIfNegative val="0"/>
            <c:bubble3D val="0"/>
            <c:spPr>
              <a:solidFill>
                <a:schemeClr val="tx2">
                  <a:lumMod val="75000"/>
                  <a:lumOff val="2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F5D-4656-BE77-75159DCA39F4}"/>
              </c:ext>
            </c:extLst>
          </c:dPt>
          <c:dPt>
            <c:idx val="3"/>
            <c:invertIfNegative val="0"/>
            <c:bubble3D val="0"/>
            <c:spPr>
              <a:solidFill>
                <a:schemeClr val="tx2">
                  <a:lumMod val="75000"/>
                  <a:lumOff val="2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F5D-4656-BE77-75159DCA39F4}"/>
              </c:ext>
            </c:extLst>
          </c:dPt>
          <c:dPt>
            <c:idx val="4"/>
            <c:invertIfNegative val="0"/>
            <c:bubble3D val="0"/>
            <c:spPr>
              <a:solidFill>
                <a:schemeClr val="tx2">
                  <a:lumMod val="75000"/>
                  <a:lumOff val="25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F5D-4656-BE77-75159DCA39F4}"/>
              </c:ext>
            </c:extLst>
          </c:dPt>
          <c:dLbls>
            <c:dLbl>
              <c:idx val="0"/>
              <c:layout>
                <c:manualLayout>
                  <c:x val="0"/>
                  <c:y val="-0.126686201041504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F5D-4656-BE77-75159DCA39F4}"/>
                </c:ext>
              </c:extLst>
            </c:dLbl>
            <c:dLbl>
              <c:idx val="2"/>
              <c:layout>
                <c:manualLayout>
                  <c:x val="1.3124234312018854E-2"/>
                  <c:y val="-0.23300393982023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F5D-4656-BE77-75159DCA39F4}"/>
                </c:ext>
              </c:extLst>
            </c:dLbl>
            <c:dLbl>
              <c:idx val="3"/>
              <c:layout>
                <c:manualLayout>
                  <c:x val="0"/>
                  <c:y val="-0.13529261021820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F5D-4656-BE77-75159DCA39F4}"/>
                </c:ext>
              </c:extLst>
            </c:dLbl>
            <c:dLbl>
              <c:idx val="4"/>
              <c:layout>
                <c:manualLayout>
                  <c:x val="0"/>
                  <c:y val="-0.187906403080836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F5D-4656-BE77-75159DCA39F4}"/>
                </c:ext>
              </c:extLst>
            </c:dLbl>
            <c:spPr>
              <a:noFill/>
              <a:ln>
                <a:noFill/>
              </a:ln>
              <a:effectLst/>
            </c:spPr>
            <c:txPr>
              <a:bodyPr rot="-5400000" spcFirstLastPara="1" vertOverflow="ellipsis"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pivot!$AG$4:$AG$8</c:f>
              <c:strCache>
                <c:ptCount val="5"/>
                <c:pt idx="0">
                  <c:v>Headphones</c:v>
                </c:pt>
                <c:pt idx="1">
                  <c:v>Laptop</c:v>
                </c:pt>
                <c:pt idx="2">
                  <c:v>Smartphone</c:v>
                </c:pt>
                <c:pt idx="3">
                  <c:v>Smartwatch</c:v>
                </c:pt>
                <c:pt idx="4">
                  <c:v>Tablet</c:v>
                </c:pt>
              </c:strCache>
            </c:strRef>
          </c:cat>
          <c:val>
            <c:numRef>
              <c:f>pivot!$AH$4:$AH$8</c:f>
              <c:numCache>
                <c:formatCode>0.00%</c:formatCode>
                <c:ptCount val="5"/>
                <c:pt idx="0">
                  <c:v>3.0343356381137318E-2</c:v>
                </c:pt>
                <c:pt idx="1">
                  <c:v>0.53417496082928917</c:v>
                </c:pt>
                <c:pt idx="2">
                  <c:v>0.24400599957824459</c:v>
                </c:pt>
                <c:pt idx="3">
                  <c:v>7.0151738373478059E-2</c:v>
                </c:pt>
                <c:pt idx="4">
                  <c:v>0.12132394483785088</c:v>
                </c:pt>
              </c:numCache>
            </c:numRef>
          </c:val>
          <c:extLst>
            <c:ext xmlns:c16="http://schemas.microsoft.com/office/drawing/2014/chart" uri="{C3380CC4-5D6E-409C-BE32-E72D297353CC}">
              <c16:uniqueId val="{00000000-494A-4CBE-93DB-85CC635526F7}"/>
            </c:ext>
          </c:extLst>
        </c:ser>
        <c:dLbls>
          <c:showLegendKey val="0"/>
          <c:showVal val="1"/>
          <c:showCatName val="0"/>
          <c:showSerName val="0"/>
          <c:showPercent val="0"/>
          <c:showBubbleSize val="0"/>
        </c:dLbls>
        <c:gapWidth val="150"/>
        <c:shape val="box"/>
        <c:axId val="1813753791"/>
        <c:axId val="1813754271"/>
        <c:axId val="0"/>
      </c:bar3DChart>
      <c:catAx>
        <c:axId val="181375379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5400000" spcFirstLastPara="1" vertOverflow="ellipsis" wrap="square" anchor="ctr" anchorCtr="1"/>
          <a:lstStyle/>
          <a:p>
            <a:pPr>
              <a:defRPr sz="500" b="1" i="0" u="none" strike="noStrike" kern="1200" baseline="0">
                <a:solidFill>
                  <a:sysClr val="windowText" lastClr="000000"/>
                </a:solidFill>
                <a:latin typeface="+mn-lt"/>
                <a:ea typeface="+mn-ea"/>
                <a:cs typeface="+mn-cs"/>
              </a:defRPr>
            </a:pPr>
            <a:endParaRPr lang="en-US"/>
          </a:p>
        </c:txPr>
        <c:crossAx val="1813754271"/>
        <c:crosses val="autoZero"/>
        <c:auto val="1"/>
        <c:lblAlgn val="ctr"/>
        <c:lblOffset val="100"/>
        <c:noMultiLvlLbl val="0"/>
      </c:catAx>
      <c:valAx>
        <c:axId val="1813754271"/>
        <c:scaling>
          <c:orientation val="minMax"/>
        </c:scaling>
        <c:delete val="1"/>
        <c:axPos val="l"/>
        <c:numFmt formatCode="0.00%" sourceLinked="1"/>
        <c:majorTickMark val="none"/>
        <c:minorTickMark val="none"/>
        <c:tickLblPos val="nextTo"/>
        <c:crossAx val="18137537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9.png"/><Relationship Id="rId18" Type="http://schemas.openxmlformats.org/officeDocument/2006/relationships/image" Target="../media/image12.svg"/><Relationship Id="rId26" Type="http://schemas.openxmlformats.org/officeDocument/2006/relationships/chart" Target="../charts/chart10.xml"/><Relationship Id="rId3" Type="http://schemas.openxmlformats.org/officeDocument/2006/relationships/chart" Target="../charts/chart1.xml"/><Relationship Id="rId21" Type="http://schemas.openxmlformats.org/officeDocument/2006/relationships/image" Target="../media/image13.png"/><Relationship Id="rId7" Type="http://schemas.openxmlformats.org/officeDocument/2006/relationships/image" Target="../media/image5.png"/><Relationship Id="rId12" Type="http://schemas.openxmlformats.org/officeDocument/2006/relationships/image" Target="../media/image8.svg"/><Relationship Id="rId17" Type="http://schemas.openxmlformats.org/officeDocument/2006/relationships/image" Target="../media/image11.png"/><Relationship Id="rId25" Type="http://schemas.openxmlformats.org/officeDocument/2006/relationships/chart" Target="../charts/chart9.xml"/><Relationship Id="rId2" Type="http://schemas.openxmlformats.org/officeDocument/2006/relationships/image" Target="../media/image2.svg"/><Relationship Id="rId16" Type="http://schemas.openxmlformats.org/officeDocument/2006/relationships/chart" Target="../charts/chart6.xml"/><Relationship Id="rId20" Type="http://schemas.openxmlformats.org/officeDocument/2006/relationships/chart" Target="../charts/chart8.xml"/><Relationship Id="rId29"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4.svg"/><Relationship Id="rId11" Type="http://schemas.openxmlformats.org/officeDocument/2006/relationships/image" Target="../media/image7.png"/><Relationship Id="rId24" Type="http://schemas.openxmlformats.org/officeDocument/2006/relationships/image" Target="../media/image16.svg"/><Relationship Id="rId5" Type="http://schemas.openxmlformats.org/officeDocument/2006/relationships/image" Target="../media/image3.png"/><Relationship Id="rId15" Type="http://schemas.openxmlformats.org/officeDocument/2006/relationships/chart" Target="../charts/chart5.xml"/><Relationship Id="rId23" Type="http://schemas.openxmlformats.org/officeDocument/2006/relationships/image" Target="../media/image15.png"/><Relationship Id="rId28" Type="http://schemas.openxmlformats.org/officeDocument/2006/relationships/image" Target="../media/image18.svg"/><Relationship Id="rId10" Type="http://schemas.openxmlformats.org/officeDocument/2006/relationships/chart" Target="../charts/chart4.xml"/><Relationship Id="rId19" Type="http://schemas.openxmlformats.org/officeDocument/2006/relationships/chart" Target="../charts/chart7.xml"/><Relationship Id="rId31" Type="http://schemas.openxmlformats.org/officeDocument/2006/relationships/image" Target="../media/image20.svg"/><Relationship Id="rId4" Type="http://schemas.openxmlformats.org/officeDocument/2006/relationships/chart" Target="../charts/chart2.xml"/><Relationship Id="rId9" Type="http://schemas.openxmlformats.org/officeDocument/2006/relationships/chart" Target="../charts/chart3.xml"/><Relationship Id="rId14" Type="http://schemas.openxmlformats.org/officeDocument/2006/relationships/image" Target="../media/image10.svg"/><Relationship Id="rId22" Type="http://schemas.openxmlformats.org/officeDocument/2006/relationships/image" Target="../media/image14.svg"/><Relationship Id="rId27" Type="http://schemas.openxmlformats.org/officeDocument/2006/relationships/image" Target="../media/image17.png"/><Relationship Id="rId30"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1193</xdr:colOff>
      <xdr:row>0</xdr:row>
      <xdr:rowOff>0</xdr:rowOff>
    </xdr:from>
    <xdr:to>
      <xdr:col>29</xdr:col>
      <xdr:colOff>225136</xdr:colOff>
      <xdr:row>46</xdr:row>
      <xdr:rowOff>0</xdr:rowOff>
    </xdr:to>
    <xdr:sp macro="" textlink="">
      <xdr:nvSpPr>
        <xdr:cNvPr id="2" name="Rectangle: Rounded Corners 1">
          <a:extLst>
            <a:ext uri="{FF2B5EF4-FFF2-40B4-BE49-F238E27FC236}">
              <a16:creationId xmlns:a16="http://schemas.microsoft.com/office/drawing/2014/main" id="{054B67A9-B094-85A4-C50D-EB3870E31FD4}"/>
            </a:ext>
          </a:extLst>
        </xdr:cNvPr>
        <xdr:cNvSpPr/>
      </xdr:nvSpPr>
      <xdr:spPr>
        <a:xfrm>
          <a:off x="1193" y="0"/>
          <a:ext cx="17902343" cy="8763000"/>
        </a:xfrm>
        <a:prstGeom prst="roundRect">
          <a:avLst>
            <a:gd name="adj" fmla="val 1962"/>
          </a:avLst>
        </a:prstGeom>
        <a:gradFill>
          <a:gsLst>
            <a:gs pos="0">
              <a:srgbClr val="FF0000"/>
            </a:gs>
            <a:gs pos="32000">
              <a:srgbClr val="C70101">
                <a:alpha val="80000"/>
              </a:srgbClr>
            </a:gs>
            <a:gs pos="77000">
              <a:srgbClr val="C70101">
                <a:alpha val="80000"/>
              </a:srgbClr>
            </a:gs>
            <a:gs pos="100000">
              <a:srgbClr val="C70101"/>
            </a:gs>
          </a:gsLst>
          <a:lin ang="5400000" scaled="1"/>
        </a:gra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50"/>
            <a:t>V</a:t>
          </a:r>
        </a:p>
      </xdr:txBody>
    </xdr:sp>
    <xdr:clientData/>
  </xdr:twoCellAnchor>
  <xdr:twoCellAnchor>
    <xdr:from>
      <xdr:col>0</xdr:col>
      <xdr:colOff>48301</xdr:colOff>
      <xdr:row>0</xdr:row>
      <xdr:rowOff>46263</xdr:rowOff>
    </xdr:from>
    <xdr:to>
      <xdr:col>7</xdr:col>
      <xdr:colOff>293079</xdr:colOff>
      <xdr:row>4</xdr:row>
      <xdr:rowOff>153419</xdr:rowOff>
    </xdr:to>
    <xdr:grpSp>
      <xdr:nvGrpSpPr>
        <xdr:cNvPr id="9" name="Group 8">
          <a:extLst>
            <a:ext uri="{FF2B5EF4-FFF2-40B4-BE49-F238E27FC236}">
              <a16:creationId xmlns:a16="http://schemas.microsoft.com/office/drawing/2014/main" id="{9C8CD6E2-A4FD-7220-A79D-A1D749531C07}"/>
            </a:ext>
          </a:extLst>
        </xdr:cNvPr>
        <xdr:cNvGrpSpPr/>
      </xdr:nvGrpSpPr>
      <xdr:grpSpPr>
        <a:xfrm>
          <a:off x="48301" y="46263"/>
          <a:ext cx="4511978" cy="869156"/>
          <a:chOff x="48301" y="46263"/>
          <a:chExt cx="4511978" cy="869156"/>
        </a:xfrm>
      </xdr:grpSpPr>
      <xdr:sp macro="" textlink="">
        <xdr:nvSpPr>
          <xdr:cNvPr id="4" name="Rectangle: Rounded Corners 3">
            <a:extLst>
              <a:ext uri="{FF2B5EF4-FFF2-40B4-BE49-F238E27FC236}">
                <a16:creationId xmlns:a16="http://schemas.microsoft.com/office/drawing/2014/main" id="{E3A47D10-793E-57EC-55F0-6041C7866F45}"/>
              </a:ext>
            </a:extLst>
          </xdr:cNvPr>
          <xdr:cNvSpPr/>
        </xdr:nvSpPr>
        <xdr:spPr>
          <a:xfrm>
            <a:off x="48301" y="46263"/>
            <a:ext cx="4218899" cy="869156"/>
          </a:xfrm>
          <a:prstGeom prst="roundRect">
            <a:avLst>
              <a:gd name="adj" fmla="val 22250"/>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
        <xdr:nvSpPr>
          <xdr:cNvPr id="5" name="TextBox 4">
            <a:extLst>
              <a:ext uri="{FF2B5EF4-FFF2-40B4-BE49-F238E27FC236}">
                <a16:creationId xmlns:a16="http://schemas.microsoft.com/office/drawing/2014/main" id="{23A8528D-7F7E-77CD-DB6A-9F61DA1E93CF}"/>
              </a:ext>
            </a:extLst>
          </xdr:cNvPr>
          <xdr:cNvSpPr txBox="1"/>
        </xdr:nvSpPr>
        <xdr:spPr>
          <a:xfrm>
            <a:off x="382376" y="86092"/>
            <a:ext cx="4177903" cy="690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a:t>Sales</a:t>
            </a:r>
            <a:r>
              <a:rPr lang="en-US" sz="3600" baseline="0"/>
              <a:t> Dashboard</a:t>
            </a:r>
            <a:endParaRPr lang="en-US" sz="3600"/>
          </a:p>
        </xdr:txBody>
      </xdr:sp>
      <xdr:pic>
        <xdr:nvPicPr>
          <xdr:cNvPr id="7" name="Graphic 6" descr="Gauge with solid fill">
            <a:extLst>
              <a:ext uri="{FF2B5EF4-FFF2-40B4-BE49-F238E27FC236}">
                <a16:creationId xmlns:a16="http://schemas.microsoft.com/office/drawing/2014/main" id="{B3163475-D59E-79E8-7DE9-F6CDD451317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7530" y="80595"/>
            <a:ext cx="532666" cy="674077"/>
          </a:xfrm>
          <a:prstGeom prst="rect">
            <a:avLst/>
          </a:prstGeom>
        </xdr:spPr>
      </xdr:pic>
    </xdr:grpSp>
    <xdr:clientData/>
  </xdr:twoCellAnchor>
  <xdr:twoCellAnchor>
    <xdr:from>
      <xdr:col>16</xdr:col>
      <xdr:colOff>434319</xdr:colOff>
      <xdr:row>0</xdr:row>
      <xdr:rowOff>37362</xdr:rowOff>
    </xdr:from>
    <xdr:to>
      <xdr:col>29</xdr:col>
      <xdr:colOff>86450</xdr:colOff>
      <xdr:row>8</xdr:row>
      <xdr:rowOff>138215</xdr:rowOff>
    </xdr:to>
    <xdr:grpSp>
      <xdr:nvGrpSpPr>
        <xdr:cNvPr id="15" name="Group 14">
          <a:extLst>
            <a:ext uri="{FF2B5EF4-FFF2-40B4-BE49-F238E27FC236}">
              <a16:creationId xmlns:a16="http://schemas.microsoft.com/office/drawing/2014/main" id="{463F448D-417E-7A68-6CE6-42672485B59D}"/>
            </a:ext>
          </a:extLst>
        </xdr:cNvPr>
        <xdr:cNvGrpSpPr/>
      </xdr:nvGrpSpPr>
      <xdr:grpSpPr>
        <a:xfrm>
          <a:off x="10187919" y="37362"/>
          <a:ext cx="7576931" cy="1624853"/>
          <a:chOff x="7040217" y="470647"/>
          <a:chExt cx="7620000" cy="1624853"/>
        </a:xfrm>
      </xdr:grpSpPr>
      <xdr:sp macro="" textlink="">
        <xdr:nvSpPr>
          <xdr:cNvPr id="12" name="Rectangle: Rounded Corners 11">
            <a:extLst>
              <a:ext uri="{FF2B5EF4-FFF2-40B4-BE49-F238E27FC236}">
                <a16:creationId xmlns:a16="http://schemas.microsoft.com/office/drawing/2014/main" id="{EE876FCA-A557-08CA-54EA-D6EB94EBC04A}"/>
              </a:ext>
            </a:extLst>
          </xdr:cNvPr>
          <xdr:cNvSpPr/>
        </xdr:nvSpPr>
        <xdr:spPr>
          <a:xfrm>
            <a:off x="7040217" y="470647"/>
            <a:ext cx="7620000" cy="1624853"/>
          </a:xfrm>
          <a:prstGeom prst="roundRect">
            <a:avLst>
              <a:gd name="adj" fmla="val 20211"/>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mc:AlternateContent xmlns:mc="http://schemas.openxmlformats.org/markup-compatibility/2006" xmlns:tsle="http://schemas.microsoft.com/office/drawing/2012/timeslicer">
        <mc:Choice Requires="tsle">
          <xdr:graphicFrame macro="">
            <xdr:nvGraphicFramePr>
              <xdr:cNvPr id="10" name="Date">
                <a:extLst>
                  <a:ext uri="{FF2B5EF4-FFF2-40B4-BE49-F238E27FC236}">
                    <a16:creationId xmlns:a16="http://schemas.microsoft.com/office/drawing/2014/main" id="{1F65546A-E0A8-4606-90F8-686AD13092FD}"/>
                  </a:ext>
                </a:extLst>
              </xdr:cNvPr>
              <xdr:cNvGraphicFramePr/>
            </xdr:nvGraphicFramePr>
            <xdr:xfrm>
              <a:off x="7164504" y="558610"/>
              <a:ext cx="7380731" cy="1335183"/>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355624" y="125325"/>
                <a:ext cx="7373281" cy="133518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grpSp>
    <xdr:clientData/>
  </xdr:twoCellAnchor>
  <xdr:twoCellAnchor>
    <xdr:from>
      <xdr:col>0</xdr:col>
      <xdr:colOff>76201</xdr:colOff>
      <xdr:row>11</xdr:row>
      <xdr:rowOff>103547</xdr:rowOff>
    </xdr:from>
    <xdr:to>
      <xdr:col>2</xdr:col>
      <xdr:colOff>500062</xdr:colOff>
      <xdr:row>45</xdr:row>
      <xdr:rowOff>69694</xdr:rowOff>
    </xdr:to>
    <xdr:grpSp>
      <xdr:nvGrpSpPr>
        <xdr:cNvPr id="11" name="Group 10">
          <a:extLst>
            <a:ext uri="{FF2B5EF4-FFF2-40B4-BE49-F238E27FC236}">
              <a16:creationId xmlns:a16="http://schemas.microsoft.com/office/drawing/2014/main" id="{08143B17-BCFF-B58F-E169-29B8B3F768EA}"/>
            </a:ext>
          </a:extLst>
        </xdr:cNvPr>
        <xdr:cNvGrpSpPr/>
      </xdr:nvGrpSpPr>
      <xdr:grpSpPr>
        <a:xfrm>
          <a:off x="76201" y="2199047"/>
          <a:ext cx="1643061" cy="6443147"/>
          <a:chOff x="76201" y="2199047"/>
          <a:chExt cx="1641202" cy="6443147"/>
        </a:xfrm>
      </xdr:grpSpPr>
      <xdr:sp macro="" textlink="">
        <xdr:nvSpPr>
          <xdr:cNvPr id="21" name="Rectangle: Rounded Corners 20">
            <a:extLst>
              <a:ext uri="{FF2B5EF4-FFF2-40B4-BE49-F238E27FC236}">
                <a16:creationId xmlns:a16="http://schemas.microsoft.com/office/drawing/2014/main" id="{829A68D5-2D05-46CF-9C03-C5D2055EF116}"/>
              </a:ext>
            </a:extLst>
          </xdr:cNvPr>
          <xdr:cNvSpPr/>
        </xdr:nvSpPr>
        <xdr:spPr>
          <a:xfrm rot="5400000">
            <a:off x="-2324772" y="4600020"/>
            <a:ext cx="6443147" cy="1641202"/>
          </a:xfrm>
          <a:prstGeom prst="roundRect">
            <a:avLst>
              <a:gd name="adj" fmla="val 14001"/>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mc:AlternateContent xmlns:mc="http://schemas.openxmlformats.org/markup-compatibility/2006" xmlns:a14="http://schemas.microsoft.com/office/drawing/2010/main">
        <mc:Choice Requires="a14">
          <xdr:graphicFrame macro="">
            <xdr:nvGraphicFramePr>
              <xdr:cNvPr id="16" name="Month">
                <a:extLst>
                  <a:ext uri="{FF2B5EF4-FFF2-40B4-BE49-F238E27FC236}">
                    <a16:creationId xmlns:a16="http://schemas.microsoft.com/office/drawing/2014/main" id="{848E8DA5-39A0-4AE2-BCD2-32F9A9F6275B}"/>
                  </a:ext>
                </a:extLst>
              </xdr:cNvPr>
              <xdr:cNvGraphicFramePr/>
            </xdr:nvGraphicFramePr>
            <xdr:xfrm>
              <a:off x="109450" y="2304794"/>
              <a:ext cx="1546197" cy="6216596"/>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9488" y="2304794"/>
                <a:ext cx="1547948" cy="62165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7</xdr:col>
      <xdr:colOff>47626</xdr:colOff>
      <xdr:row>0</xdr:row>
      <xdr:rowOff>51325</xdr:rowOff>
    </xdr:from>
    <xdr:to>
      <xdr:col>16</xdr:col>
      <xdr:colOff>392907</xdr:colOff>
      <xdr:row>4</xdr:row>
      <xdr:rowOff>163830</xdr:rowOff>
    </xdr:to>
    <xdr:grpSp>
      <xdr:nvGrpSpPr>
        <xdr:cNvPr id="29" name="Group 28">
          <a:extLst>
            <a:ext uri="{FF2B5EF4-FFF2-40B4-BE49-F238E27FC236}">
              <a16:creationId xmlns:a16="http://schemas.microsoft.com/office/drawing/2014/main" id="{8C7CC547-E542-7906-5F57-5149E3E7075A}"/>
            </a:ext>
          </a:extLst>
        </xdr:cNvPr>
        <xdr:cNvGrpSpPr/>
      </xdr:nvGrpSpPr>
      <xdr:grpSpPr>
        <a:xfrm>
          <a:off x="4314826" y="51325"/>
          <a:ext cx="5831681" cy="874505"/>
          <a:chOff x="2333624" y="2296544"/>
          <a:chExt cx="6346032" cy="1084831"/>
        </a:xfrm>
      </xdr:grpSpPr>
      <xdr:sp macro="" textlink="">
        <xdr:nvSpPr>
          <xdr:cNvPr id="26" name="Rectangle: Rounded Corners 25">
            <a:extLst>
              <a:ext uri="{FF2B5EF4-FFF2-40B4-BE49-F238E27FC236}">
                <a16:creationId xmlns:a16="http://schemas.microsoft.com/office/drawing/2014/main" id="{19094F78-E233-C2AF-09E3-9D778FFDE538}"/>
              </a:ext>
            </a:extLst>
          </xdr:cNvPr>
          <xdr:cNvSpPr/>
        </xdr:nvSpPr>
        <xdr:spPr>
          <a:xfrm>
            <a:off x="2333624" y="2296544"/>
            <a:ext cx="6346032" cy="1084831"/>
          </a:xfrm>
          <a:prstGeom prst="roundRect">
            <a:avLst>
              <a:gd name="adj" fmla="val 22250"/>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mc:AlternateContent xmlns:mc="http://schemas.openxmlformats.org/markup-compatibility/2006" xmlns:a14="http://schemas.microsoft.com/office/drawing/2010/main">
        <mc:Choice Requires="a14">
          <xdr:graphicFrame macro="">
            <xdr:nvGraphicFramePr>
              <xdr:cNvPr id="24" name="Product">
                <a:extLst>
                  <a:ext uri="{FF2B5EF4-FFF2-40B4-BE49-F238E27FC236}">
                    <a16:creationId xmlns:a16="http://schemas.microsoft.com/office/drawing/2014/main" id="{6FC5BCB4-2373-4244-9563-D3AD5C8EB49C}"/>
                  </a:ext>
                </a:extLst>
              </xdr:cNvPr>
              <xdr:cNvGraphicFramePr/>
            </xdr:nvGraphicFramePr>
            <xdr:xfrm>
              <a:off x="2405062" y="2405063"/>
              <a:ext cx="6203157" cy="892968"/>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399800" y="138804"/>
                <a:ext cx="5724328" cy="719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16</xdr:col>
      <xdr:colOff>26425</xdr:colOff>
      <xdr:row>23</xdr:row>
      <xdr:rowOff>152400</xdr:rowOff>
    </xdr:from>
    <xdr:to>
      <xdr:col>24</xdr:col>
      <xdr:colOff>419099</xdr:colOff>
      <xdr:row>45</xdr:row>
      <xdr:rowOff>13865</xdr:rowOff>
    </xdr:to>
    <xdr:grpSp>
      <xdr:nvGrpSpPr>
        <xdr:cNvPr id="3" name="Group 2">
          <a:extLst>
            <a:ext uri="{FF2B5EF4-FFF2-40B4-BE49-F238E27FC236}">
              <a16:creationId xmlns:a16="http://schemas.microsoft.com/office/drawing/2014/main" id="{16B8E47E-A5F6-20F5-A263-DF6446EC3E32}"/>
            </a:ext>
          </a:extLst>
        </xdr:cNvPr>
        <xdr:cNvGrpSpPr/>
      </xdr:nvGrpSpPr>
      <xdr:grpSpPr>
        <a:xfrm>
          <a:off x="9780025" y="4533900"/>
          <a:ext cx="5269474" cy="4052465"/>
          <a:chOff x="9560950" y="4533900"/>
          <a:chExt cx="5269474" cy="4052465"/>
        </a:xfrm>
      </xdr:grpSpPr>
      <xdr:sp macro="" textlink="">
        <xdr:nvSpPr>
          <xdr:cNvPr id="46" name="Oval 45">
            <a:extLst>
              <a:ext uri="{FF2B5EF4-FFF2-40B4-BE49-F238E27FC236}">
                <a16:creationId xmlns:a16="http://schemas.microsoft.com/office/drawing/2014/main" id="{74276494-0FE0-D783-6670-649A2B88C2F5}"/>
              </a:ext>
            </a:extLst>
          </xdr:cNvPr>
          <xdr:cNvSpPr/>
        </xdr:nvSpPr>
        <xdr:spPr>
          <a:xfrm>
            <a:off x="10010775" y="4533900"/>
            <a:ext cx="4036827" cy="4048125"/>
          </a:xfrm>
          <a:prstGeom prst="ellipse">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050">
              <a:solidFill>
                <a:schemeClr val="lt1"/>
              </a:solidFill>
              <a:latin typeface="+mn-lt"/>
              <a:ea typeface="+mn-ea"/>
              <a:cs typeface="+mn-cs"/>
            </a:endParaRPr>
          </a:p>
        </xdr:txBody>
      </xdr:sp>
      <xdr:graphicFrame macro="">
        <xdr:nvGraphicFramePr>
          <xdr:cNvPr id="47" name="Chart 46">
            <a:extLst>
              <a:ext uri="{FF2B5EF4-FFF2-40B4-BE49-F238E27FC236}">
                <a16:creationId xmlns:a16="http://schemas.microsoft.com/office/drawing/2014/main" id="{6872EA63-C4E2-49B2-8DB7-D8AE0C178B7D}"/>
              </a:ext>
            </a:extLst>
          </xdr:cNvPr>
          <xdr:cNvGraphicFramePr>
            <a:graphicFrameLocks/>
          </xdr:cNvGraphicFramePr>
        </xdr:nvGraphicFramePr>
        <xdr:xfrm>
          <a:off x="9560950" y="4622647"/>
          <a:ext cx="5269474" cy="3963718"/>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2</xdr:col>
      <xdr:colOff>538419</xdr:colOff>
      <xdr:row>31</xdr:row>
      <xdr:rowOff>123265</xdr:rowOff>
    </xdr:from>
    <xdr:to>
      <xdr:col>10</xdr:col>
      <xdr:colOff>108857</xdr:colOff>
      <xdr:row>47</xdr:row>
      <xdr:rowOff>145622</xdr:rowOff>
    </xdr:to>
    <xdr:grpSp>
      <xdr:nvGrpSpPr>
        <xdr:cNvPr id="34" name="Group 33">
          <a:extLst>
            <a:ext uri="{FF2B5EF4-FFF2-40B4-BE49-F238E27FC236}">
              <a16:creationId xmlns:a16="http://schemas.microsoft.com/office/drawing/2014/main" id="{C6F6FCCC-ACE2-DC40-5658-B17B3B819616}"/>
            </a:ext>
          </a:extLst>
        </xdr:cNvPr>
        <xdr:cNvGrpSpPr/>
      </xdr:nvGrpSpPr>
      <xdr:grpSpPr>
        <a:xfrm>
          <a:off x="1757619" y="6028765"/>
          <a:ext cx="4447238" cy="3070357"/>
          <a:chOff x="1760247" y="6028765"/>
          <a:chExt cx="4457748" cy="3070357"/>
        </a:xfrm>
      </xdr:grpSpPr>
      <xdr:sp macro="" textlink="">
        <xdr:nvSpPr>
          <xdr:cNvPr id="36" name="Rectangle: Rounded Corners 35">
            <a:extLst>
              <a:ext uri="{FF2B5EF4-FFF2-40B4-BE49-F238E27FC236}">
                <a16:creationId xmlns:a16="http://schemas.microsoft.com/office/drawing/2014/main" id="{B992EEFB-CAF4-62CC-0F26-5AA1AD269115}"/>
              </a:ext>
            </a:extLst>
          </xdr:cNvPr>
          <xdr:cNvSpPr/>
        </xdr:nvSpPr>
        <xdr:spPr>
          <a:xfrm>
            <a:off x="1815738" y="6028765"/>
            <a:ext cx="3886593" cy="2615711"/>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graphicFrame macro="">
        <xdr:nvGraphicFramePr>
          <xdr:cNvPr id="50" name="Chart 49">
            <a:extLst>
              <a:ext uri="{FF2B5EF4-FFF2-40B4-BE49-F238E27FC236}">
                <a16:creationId xmlns:a16="http://schemas.microsoft.com/office/drawing/2014/main" id="{23E8716F-5A78-4100-B53D-016B7FFB373E}"/>
              </a:ext>
            </a:extLst>
          </xdr:cNvPr>
          <xdr:cNvGraphicFramePr>
            <a:graphicFrameLocks/>
          </xdr:cNvGraphicFramePr>
        </xdr:nvGraphicFramePr>
        <xdr:xfrm>
          <a:off x="1760247" y="6364227"/>
          <a:ext cx="4457748" cy="273489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51" name="TextBox 50">
            <a:extLst>
              <a:ext uri="{FF2B5EF4-FFF2-40B4-BE49-F238E27FC236}">
                <a16:creationId xmlns:a16="http://schemas.microsoft.com/office/drawing/2014/main" id="{BADD3831-B5EF-BB8B-DB46-95101310AAA8}"/>
              </a:ext>
            </a:extLst>
          </xdr:cNvPr>
          <xdr:cNvSpPr txBox="1"/>
        </xdr:nvSpPr>
        <xdr:spPr>
          <a:xfrm>
            <a:off x="2284518" y="6091780"/>
            <a:ext cx="2548237"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SALES BY REGION</a:t>
            </a:r>
          </a:p>
        </xdr:txBody>
      </xdr:sp>
      <xdr:pic>
        <xdr:nvPicPr>
          <xdr:cNvPr id="53" name="Graphic 52" descr="Earth globe: Africa and Europe with solid fill">
            <a:extLst>
              <a:ext uri="{FF2B5EF4-FFF2-40B4-BE49-F238E27FC236}">
                <a16:creationId xmlns:a16="http://schemas.microsoft.com/office/drawing/2014/main" id="{80CC3D43-164C-0FD6-0AFD-57D23E78D09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911183" y="6062382"/>
            <a:ext cx="532472" cy="510988"/>
          </a:xfrm>
          <a:prstGeom prst="rect">
            <a:avLst/>
          </a:prstGeom>
        </xdr:spPr>
      </xdr:pic>
    </xdr:grpSp>
    <xdr:clientData/>
  </xdr:twoCellAnchor>
  <xdr:twoCellAnchor>
    <xdr:from>
      <xdr:col>16</xdr:col>
      <xdr:colOff>273191</xdr:colOff>
      <xdr:row>9</xdr:row>
      <xdr:rowOff>91086</xdr:rowOff>
    </xdr:from>
    <xdr:to>
      <xdr:col>29</xdr:col>
      <xdr:colOff>98535</xdr:colOff>
      <xdr:row>23</xdr:row>
      <xdr:rowOff>49695</xdr:rowOff>
    </xdr:to>
    <xdr:grpSp>
      <xdr:nvGrpSpPr>
        <xdr:cNvPr id="55" name="Group 54">
          <a:extLst>
            <a:ext uri="{FF2B5EF4-FFF2-40B4-BE49-F238E27FC236}">
              <a16:creationId xmlns:a16="http://schemas.microsoft.com/office/drawing/2014/main" id="{99747A94-3D5D-EB80-2F3D-4DC111DDDFC2}"/>
            </a:ext>
          </a:extLst>
        </xdr:cNvPr>
        <xdr:cNvGrpSpPr/>
      </xdr:nvGrpSpPr>
      <xdr:grpSpPr>
        <a:xfrm>
          <a:off x="10026791" y="1805586"/>
          <a:ext cx="7750144" cy="2625609"/>
          <a:chOff x="10079800" y="1805586"/>
          <a:chExt cx="7793213" cy="2625609"/>
        </a:xfrm>
      </xdr:grpSpPr>
      <xdr:sp macro="" textlink="">
        <xdr:nvSpPr>
          <xdr:cNvPr id="32" name="Rectangle: Rounded Corners 31">
            <a:extLst>
              <a:ext uri="{FF2B5EF4-FFF2-40B4-BE49-F238E27FC236}">
                <a16:creationId xmlns:a16="http://schemas.microsoft.com/office/drawing/2014/main" id="{DE249A37-7E3F-2997-4010-9110799D9D53}"/>
              </a:ext>
            </a:extLst>
          </xdr:cNvPr>
          <xdr:cNvSpPr/>
        </xdr:nvSpPr>
        <xdr:spPr>
          <a:xfrm>
            <a:off x="10270106" y="1805586"/>
            <a:ext cx="7565460" cy="2625609"/>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
        <xdr:nvSpPr>
          <xdr:cNvPr id="40" name="TextBox 39">
            <a:extLst>
              <a:ext uri="{FF2B5EF4-FFF2-40B4-BE49-F238E27FC236}">
                <a16:creationId xmlns:a16="http://schemas.microsoft.com/office/drawing/2014/main" id="{FAA17187-14D7-017E-6AFB-51EA17B3E007}"/>
              </a:ext>
            </a:extLst>
          </xdr:cNvPr>
          <xdr:cNvSpPr txBox="1"/>
        </xdr:nvSpPr>
        <xdr:spPr>
          <a:xfrm>
            <a:off x="10471223" y="1848312"/>
            <a:ext cx="2555451"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SALES BY MONTH</a:t>
            </a:r>
          </a:p>
        </xdr:txBody>
      </xdr:sp>
      <xdr:pic>
        <xdr:nvPicPr>
          <xdr:cNvPr id="43" name="Graphic 42" descr="Daily calendar with solid fill">
            <a:extLst>
              <a:ext uri="{FF2B5EF4-FFF2-40B4-BE49-F238E27FC236}">
                <a16:creationId xmlns:a16="http://schemas.microsoft.com/office/drawing/2014/main" id="{9B7C498B-050D-C89F-B2D8-A769D33533A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396017" y="1854870"/>
            <a:ext cx="420801" cy="374503"/>
          </a:xfrm>
          <a:prstGeom prst="rect">
            <a:avLst/>
          </a:prstGeom>
        </xdr:spPr>
      </xdr:pic>
      <xdr:graphicFrame macro="">
        <xdr:nvGraphicFramePr>
          <xdr:cNvPr id="54" name="Chart 53">
            <a:extLst>
              <a:ext uri="{FF2B5EF4-FFF2-40B4-BE49-F238E27FC236}">
                <a16:creationId xmlns:a16="http://schemas.microsoft.com/office/drawing/2014/main" id="{7F22790C-DC04-4767-B088-05E018CEF5EE}"/>
              </a:ext>
            </a:extLst>
          </xdr:cNvPr>
          <xdr:cNvGraphicFramePr>
            <a:graphicFrameLocks/>
          </xdr:cNvGraphicFramePr>
        </xdr:nvGraphicFramePr>
        <xdr:xfrm>
          <a:off x="10079800" y="2121776"/>
          <a:ext cx="7793213" cy="2240533"/>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23</xdr:col>
      <xdr:colOff>336174</xdr:colOff>
      <xdr:row>34</xdr:row>
      <xdr:rowOff>147118</xdr:rowOff>
    </xdr:from>
    <xdr:to>
      <xdr:col>29</xdr:col>
      <xdr:colOff>33615</xdr:colOff>
      <xdr:row>45</xdr:row>
      <xdr:rowOff>78441</xdr:rowOff>
    </xdr:to>
    <xdr:sp macro="" textlink="">
      <xdr:nvSpPr>
        <xdr:cNvPr id="61" name="Rectangle: Rounded Corners 60">
          <a:extLst>
            <a:ext uri="{FF2B5EF4-FFF2-40B4-BE49-F238E27FC236}">
              <a16:creationId xmlns:a16="http://schemas.microsoft.com/office/drawing/2014/main" id="{AD04A614-19D4-4730-ED52-A02F0CA46ABB}"/>
            </a:ext>
          </a:extLst>
        </xdr:cNvPr>
        <xdr:cNvSpPr/>
      </xdr:nvSpPr>
      <xdr:spPr>
        <a:xfrm>
          <a:off x="14253880" y="6624118"/>
          <a:ext cx="3328147" cy="2026823"/>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clientData/>
  </xdr:twoCellAnchor>
  <xdr:twoCellAnchor>
    <xdr:from>
      <xdr:col>23</xdr:col>
      <xdr:colOff>347803</xdr:colOff>
      <xdr:row>23</xdr:row>
      <xdr:rowOff>135912</xdr:rowOff>
    </xdr:from>
    <xdr:to>
      <xdr:col>29</xdr:col>
      <xdr:colOff>43841</xdr:colOff>
      <xdr:row>34</xdr:row>
      <xdr:rowOff>67235</xdr:rowOff>
    </xdr:to>
    <xdr:sp macro="" textlink="">
      <xdr:nvSpPr>
        <xdr:cNvPr id="57" name="Rectangle: Rounded Corners 56">
          <a:extLst>
            <a:ext uri="{FF2B5EF4-FFF2-40B4-BE49-F238E27FC236}">
              <a16:creationId xmlns:a16="http://schemas.microsoft.com/office/drawing/2014/main" id="{61DFA166-CBC1-A579-0A78-86BF1F3930E1}"/>
            </a:ext>
          </a:extLst>
        </xdr:cNvPr>
        <xdr:cNvSpPr/>
      </xdr:nvSpPr>
      <xdr:spPr>
        <a:xfrm>
          <a:off x="14444803" y="4517412"/>
          <a:ext cx="3373516" cy="2026823"/>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clientData/>
  </xdr:twoCellAnchor>
  <xdr:twoCellAnchor>
    <xdr:from>
      <xdr:col>23</xdr:col>
      <xdr:colOff>113520</xdr:colOff>
      <xdr:row>24</xdr:row>
      <xdr:rowOff>16565</xdr:rowOff>
    </xdr:from>
    <xdr:to>
      <xdr:col>31</xdr:col>
      <xdr:colOff>304021</xdr:colOff>
      <xdr:row>34</xdr:row>
      <xdr:rowOff>172474</xdr:rowOff>
    </xdr:to>
    <xdr:graphicFrame macro="">
      <xdr:nvGraphicFramePr>
        <xdr:cNvPr id="58" name="Chart 57">
          <a:extLst>
            <a:ext uri="{FF2B5EF4-FFF2-40B4-BE49-F238E27FC236}">
              <a16:creationId xmlns:a16="http://schemas.microsoft.com/office/drawing/2014/main" id="{B4DB9712-C780-4A89-8FE2-EA26E21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24</xdr:col>
      <xdr:colOff>65150</xdr:colOff>
      <xdr:row>23</xdr:row>
      <xdr:rowOff>142229</xdr:rowOff>
    </xdr:from>
    <xdr:to>
      <xdr:col>27</xdr:col>
      <xdr:colOff>2995</xdr:colOff>
      <xdr:row>25</xdr:row>
      <xdr:rowOff>190014</xdr:rowOff>
    </xdr:to>
    <xdr:sp macro="" textlink="">
      <xdr:nvSpPr>
        <xdr:cNvPr id="62" name="TextBox 61">
          <a:extLst>
            <a:ext uri="{FF2B5EF4-FFF2-40B4-BE49-F238E27FC236}">
              <a16:creationId xmlns:a16="http://schemas.microsoft.com/office/drawing/2014/main" id="{EBEBC9AA-5CB8-0869-094C-24B14F80D947}"/>
            </a:ext>
          </a:extLst>
        </xdr:cNvPr>
        <xdr:cNvSpPr txBox="1"/>
      </xdr:nvSpPr>
      <xdr:spPr>
        <a:xfrm>
          <a:off x="14775063" y="4523729"/>
          <a:ext cx="1776584"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TOP</a:t>
          </a:r>
          <a:r>
            <a:rPr lang="en-US" sz="1800" b="1" baseline="0"/>
            <a:t> 3 PRODUCT</a:t>
          </a:r>
          <a:endParaRPr lang="en-US" sz="1800" b="1"/>
        </a:p>
      </xdr:txBody>
    </xdr:sp>
    <xdr:clientData/>
  </xdr:twoCellAnchor>
  <xdr:twoCellAnchor>
    <xdr:from>
      <xdr:col>23</xdr:col>
      <xdr:colOff>471390</xdr:colOff>
      <xdr:row>24</xdr:row>
      <xdr:rowOff>17914</xdr:rowOff>
    </xdr:from>
    <xdr:to>
      <xdr:col>24</xdr:col>
      <xdr:colOff>229893</xdr:colOff>
      <xdr:row>25</xdr:row>
      <xdr:rowOff>65690</xdr:rowOff>
    </xdr:to>
    <xdr:pic>
      <xdr:nvPicPr>
        <xdr:cNvPr id="64" name="Graphic 63" descr="Arrow: Clockwise curve with solid fill">
          <a:extLst>
            <a:ext uri="{FF2B5EF4-FFF2-40B4-BE49-F238E27FC236}">
              <a16:creationId xmlns:a16="http://schemas.microsoft.com/office/drawing/2014/main" id="{39560BD8-D10D-2E7B-8312-CBE18A15001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4568390" y="4589914"/>
          <a:ext cx="371416" cy="238276"/>
        </a:xfrm>
        <a:prstGeom prst="rect">
          <a:avLst/>
        </a:prstGeom>
      </xdr:spPr>
    </xdr:pic>
    <xdr:clientData/>
  </xdr:twoCellAnchor>
  <xdr:twoCellAnchor>
    <xdr:from>
      <xdr:col>24</xdr:col>
      <xdr:colOff>118097</xdr:colOff>
      <xdr:row>34</xdr:row>
      <xdr:rowOff>153073</xdr:rowOff>
    </xdr:from>
    <xdr:to>
      <xdr:col>28</xdr:col>
      <xdr:colOff>222679</xdr:colOff>
      <xdr:row>37</xdr:row>
      <xdr:rowOff>10358</xdr:rowOff>
    </xdr:to>
    <xdr:sp macro="" textlink="">
      <xdr:nvSpPr>
        <xdr:cNvPr id="68" name="TextBox 67">
          <a:extLst>
            <a:ext uri="{FF2B5EF4-FFF2-40B4-BE49-F238E27FC236}">
              <a16:creationId xmlns:a16="http://schemas.microsoft.com/office/drawing/2014/main" id="{D97037DB-A642-9B2C-6298-24C69C130C25}"/>
            </a:ext>
          </a:extLst>
        </xdr:cNvPr>
        <xdr:cNvSpPr txBox="1"/>
      </xdr:nvSpPr>
      <xdr:spPr>
        <a:xfrm>
          <a:off x="14691347" y="6630073"/>
          <a:ext cx="2533457"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BOTTOM 3 PRODUCTS</a:t>
          </a:r>
        </a:p>
      </xdr:txBody>
    </xdr:sp>
    <xdr:clientData/>
  </xdr:twoCellAnchor>
  <xdr:twoCellAnchor editAs="oneCell">
    <xdr:from>
      <xdr:col>23</xdr:col>
      <xdr:colOff>538369</xdr:colOff>
      <xdr:row>35</xdr:row>
      <xdr:rowOff>8282</xdr:rowOff>
    </xdr:from>
    <xdr:to>
      <xdr:col>24</xdr:col>
      <xdr:colOff>198783</xdr:colOff>
      <xdr:row>36</xdr:row>
      <xdr:rowOff>102704</xdr:rowOff>
    </xdr:to>
    <xdr:pic>
      <xdr:nvPicPr>
        <xdr:cNvPr id="70" name="Graphic 69" descr="Arrow: Rotate right with solid fill">
          <a:extLst>
            <a:ext uri="{FF2B5EF4-FFF2-40B4-BE49-F238E27FC236}">
              <a16:creationId xmlns:a16="http://schemas.microsoft.com/office/drawing/2014/main" id="{214E0DE7-EDD4-A47B-DD1A-6D74E4C5E94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4635369" y="6675782"/>
          <a:ext cx="273327" cy="284922"/>
        </a:xfrm>
        <a:prstGeom prst="rect">
          <a:avLst/>
        </a:prstGeom>
      </xdr:spPr>
    </xdr:pic>
    <xdr:clientData/>
  </xdr:twoCellAnchor>
  <xdr:twoCellAnchor>
    <xdr:from>
      <xdr:col>23</xdr:col>
      <xdr:colOff>321470</xdr:colOff>
      <xdr:row>36</xdr:row>
      <xdr:rowOff>53577</xdr:rowOff>
    </xdr:from>
    <xdr:to>
      <xdr:col>29</xdr:col>
      <xdr:colOff>149680</xdr:colOff>
      <xdr:row>45</xdr:row>
      <xdr:rowOff>64888</xdr:rowOff>
    </xdr:to>
    <xdr:graphicFrame macro="">
      <xdr:nvGraphicFramePr>
        <xdr:cNvPr id="71" name="Chart 70">
          <a:extLst>
            <a:ext uri="{FF2B5EF4-FFF2-40B4-BE49-F238E27FC236}">
              <a16:creationId xmlns:a16="http://schemas.microsoft.com/office/drawing/2014/main" id="{BE9CD1CA-0B6B-40B6-9F8B-184B5DA562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289250</xdr:colOff>
      <xdr:row>37</xdr:row>
      <xdr:rowOff>73268</xdr:rowOff>
    </xdr:from>
    <xdr:to>
      <xdr:col>17</xdr:col>
      <xdr:colOff>146539</xdr:colOff>
      <xdr:row>46</xdr:row>
      <xdr:rowOff>7328</xdr:rowOff>
    </xdr:to>
    <xdr:grpSp>
      <xdr:nvGrpSpPr>
        <xdr:cNvPr id="14" name="Group 13">
          <a:extLst>
            <a:ext uri="{FF2B5EF4-FFF2-40B4-BE49-F238E27FC236}">
              <a16:creationId xmlns:a16="http://schemas.microsoft.com/office/drawing/2014/main" id="{96368178-0EC5-B668-C21B-44067FD01A21}"/>
            </a:ext>
          </a:extLst>
        </xdr:cNvPr>
        <xdr:cNvGrpSpPr/>
      </xdr:nvGrpSpPr>
      <xdr:grpSpPr>
        <a:xfrm>
          <a:off x="5775650" y="7121768"/>
          <a:ext cx="4734089" cy="1648560"/>
          <a:chOff x="5762462" y="7121768"/>
          <a:chExt cx="4722365" cy="1648560"/>
        </a:xfrm>
      </xdr:grpSpPr>
      <xdr:sp macro="" textlink="">
        <xdr:nvSpPr>
          <xdr:cNvPr id="56" name="Rectangle: Rounded Corners 55">
            <a:extLst>
              <a:ext uri="{FF2B5EF4-FFF2-40B4-BE49-F238E27FC236}">
                <a16:creationId xmlns:a16="http://schemas.microsoft.com/office/drawing/2014/main" id="{F70D75CB-73E2-9A44-982E-BAF203B3FECF}"/>
              </a:ext>
            </a:extLst>
          </xdr:cNvPr>
          <xdr:cNvSpPr/>
        </xdr:nvSpPr>
        <xdr:spPr>
          <a:xfrm>
            <a:off x="5762462" y="7121768"/>
            <a:ext cx="4396317" cy="1509509"/>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graphicFrame macro="">
        <xdr:nvGraphicFramePr>
          <xdr:cNvPr id="6" name="Chart 5">
            <a:extLst>
              <a:ext uri="{FF2B5EF4-FFF2-40B4-BE49-F238E27FC236}">
                <a16:creationId xmlns:a16="http://schemas.microsoft.com/office/drawing/2014/main" id="{0BEC8F3F-1A9C-4CE0-9920-059B2299387A}"/>
              </a:ext>
            </a:extLst>
          </xdr:cNvPr>
          <xdr:cNvGraphicFramePr>
            <a:graphicFrameLocks/>
          </xdr:cNvGraphicFramePr>
        </xdr:nvGraphicFramePr>
        <xdr:xfrm>
          <a:off x="5823988" y="7380044"/>
          <a:ext cx="4660839" cy="1390284"/>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8" name="TextBox 7">
            <a:extLst>
              <a:ext uri="{FF2B5EF4-FFF2-40B4-BE49-F238E27FC236}">
                <a16:creationId xmlns:a16="http://schemas.microsoft.com/office/drawing/2014/main" id="{A524300D-5304-7BEA-3DC8-6DE0E381704D}"/>
              </a:ext>
            </a:extLst>
          </xdr:cNvPr>
          <xdr:cNvSpPr txBox="1"/>
        </xdr:nvSpPr>
        <xdr:spPr>
          <a:xfrm>
            <a:off x="5888355" y="7176164"/>
            <a:ext cx="2537119"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TOP</a:t>
            </a:r>
            <a:r>
              <a:rPr lang="en-US" sz="1800" b="1" baseline="0"/>
              <a:t> 3 SALESMAN</a:t>
            </a:r>
            <a:endParaRPr lang="en-US" sz="1800" b="1"/>
          </a:p>
        </xdr:txBody>
      </xdr:sp>
      <xdr:pic>
        <xdr:nvPicPr>
          <xdr:cNvPr id="13" name="Graphic 12" descr="Male profile with solid fill">
            <a:extLst>
              <a:ext uri="{FF2B5EF4-FFF2-40B4-BE49-F238E27FC236}">
                <a16:creationId xmlns:a16="http://schemas.microsoft.com/office/drawing/2014/main" id="{A6653230-FAE3-9D77-9756-2D1C2F1580B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835726" y="7141078"/>
            <a:ext cx="573115" cy="365312"/>
          </a:xfrm>
          <a:prstGeom prst="rect">
            <a:avLst/>
          </a:prstGeom>
        </xdr:spPr>
      </xdr:pic>
    </xdr:grpSp>
    <xdr:clientData/>
  </xdr:twoCellAnchor>
  <xdr:twoCellAnchor>
    <xdr:from>
      <xdr:col>2</xdr:col>
      <xdr:colOff>555171</xdr:colOff>
      <xdr:row>11</xdr:row>
      <xdr:rowOff>114905</xdr:rowOff>
    </xdr:from>
    <xdr:to>
      <xdr:col>5</xdr:col>
      <xdr:colOff>348343</xdr:colOff>
      <xdr:row>19</xdr:row>
      <xdr:rowOff>92528</xdr:rowOff>
    </xdr:to>
    <xdr:sp macro="" textlink="">
      <xdr:nvSpPr>
        <xdr:cNvPr id="17" name="Rectangle: Rounded Corners 16">
          <a:extLst>
            <a:ext uri="{FF2B5EF4-FFF2-40B4-BE49-F238E27FC236}">
              <a16:creationId xmlns:a16="http://schemas.microsoft.com/office/drawing/2014/main" id="{0A47D8A6-2DFB-86AB-4D76-9FB8BE314634}"/>
            </a:ext>
          </a:extLst>
        </xdr:cNvPr>
        <xdr:cNvSpPr/>
      </xdr:nvSpPr>
      <xdr:spPr>
        <a:xfrm>
          <a:off x="1774371" y="2210405"/>
          <a:ext cx="1621972" cy="1501623"/>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clientData/>
  </xdr:twoCellAnchor>
  <xdr:twoCellAnchor>
    <xdr:from>
      <xdr:col>2</xdr:col>
      <xdr:colOff>525119</xdr:colOff>
      <xdr:row>19</xdr:row>
      <xdr:rowOff>140804</xdr:rowOff>
    </xdr:from>
    <xdr:to>
      <xdr:col>9</xdr:col>
      <xdr:colOff>389284</xdr:colOff>
      <xdr:row>31</xdr:row>
      <xdr:rowOff>14935</xdr:rowOff>
    </xdr:to>
    <xdr:grpSp>
      <xdr:nvGrpSpPr>
        <xdr:cNvPr id="33" name="Group 32">
          <a:extLst>
            <a:ext uri="{FF2B5EF4-FFF2-40B4-BE49-F238E27FC236}">
              <a16:creationId xmlns:a16="http://schemas.microsoft.com/office/drawing/2014/main" id="{6A7C73AD-36AF-4DD9-B2E0-7B3AEDD311DB}"/>
            </a:ext>
          </a:extLst>
        </xdr:cNvPr>
        <xdr:cNvGrpSpPr/>
      </xdr:nvGrpSpPr>
      <xdr:grpSpPr>
        <a:xfrm>
          <a:off x="1744319" y="3760304"/>
          <a:ext cx="4131365" cy="2160131"/>
          <a:chOff x="1746947" y="3760304"/>
          <a:chExt cx="4140561" cy="2160131"/>
        </a:xfrm>
      </xdr:grpSpPr>
      <xdr:sp macro="" textlink="">
        <xdr:nvSpPr>
          <xdr:cNvPr id="49" name="Rectangle: Rounded Corners 48">
            <a:extLst>
              <a:ext uri="{FF2B5EF4-FFF2-40B4-BE49-F238E27FC236}">
                <a16:creationId xmlns:a16="http://schemas.microsoft.com/office/drawing/2014/main" id="{1E70719F-C049-5CEE-6A38-9CA6F853C883}"/>
              </a:ext>
            </a:extLst>
          </xdr:cNvPr>
          <xdr:cNvSpPr/>
        </xdr:nvSpPr>
        <xdr:spPr>
          <a:xfrm>
            <a:off x="1826459" y="3760304"/>
            <a:ext cx="3895396" cy="2096312"/>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graphicFrame macro="">
        <xdr:nvGraphicFramePr>
          <xdr:cNvPr id="20" name="Chart 19">
            <a:extLst>
              <a:ext uri="{FF2B5EF4-FFF2-40B4-BE49-F238E27FC236}">
                <a16:creationId xmlns:a16="http://schemas.microsoft.com/office/drawing/2014/main" id="{C83E3587-C66A-484F-8250-40BFCB9D18F9}"/>
              </a:ext>
            </a:extLst>
          </xdr:cNvPr>
          <xdr:cNvGraphicFramePr>
            <a:graphicFrameLocks/>
          </xdr:cNvGraphicFramePr>
        </xdr:nvGraphicFramePr>
        <xdr:xfrm>
          <a:off x="1746947" y="3917675"/>
          <a:ext cx="4140561" cy="2002760"/>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28" name="TextBox 27">
            <a:extLst>
              <a:ext uri="{FF2B5EF4-FFF2-40B4-BE49-F238E27FC236}">
                <a16:creationId xmlns:a16="http://schemas.microsoft.com/office/drawing/2014/main" id="{CAA09EEB-6D41-CA63-8A6D-7EB669794CCF}"/>
              </a:ext>
            </a:extLst>
          </xdr:cNvPr>
          <xdr:cNvSpPr txBox="1"/>
        </xdr:nvSpPr>
        <xdr:spPr>
          <a:xfrm>
            <a:off x="2143714" y="3772649"/>
            <a:ext cx="2548237"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TOP</a:t>
            </a:r>
            <a:r>
              <a:rPr lang="en-US" sz="2000" b="1" baseline="0"/>
              <a:t> 5 CUSTOMERS</a:t>
            </a:r>
            <a:endParaRPr lang="en-US" sz="2000" b="1"/>
          </a:p>
        </xdr:txBody>
      </xdr:sp>
      <xdr:pic>
        <xdr:nvPicPr>
          <xdr:cNvPr id="31" name="Graphic 30" descr="Arrow: Clockwise curve with solid fill">
            <a:extLst>
              <a:ext uri="{FF2B5EF4-FFF2-40B4-BE49-F238E27FC236}">
                <a16:creationId xmlns:a16="http://schemas.microsoft.com/office/drawing/2014/main" id="{1486326E-127F-2B73-4730-D8CDD4435C35}"/>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037106" y="3800708"/>
            <a:ext cx="457658" cy="304401"/>
          </a:xfrm>
          <a:prstGeom prst="rect">
            <a:avLst/>
          </a:prstGeom>
        </xdr:spPr>
      </xdr:pic>
    </xdr:grpSp>
    <xdr:clientData/>
  </xdr:twoCellAnchor>
  <xdr:twoCellAnchor>
    <xdr:from>
      <xdr:col>9</xdr:col>
      <xdr:colOff>9636</xdr:colOff>
      <xdr:row>21</xdr:row>
      <xdr:rowOff>149086</xdr:rowOff>
    </xdr:from>
    <xdr:to>
      <xdr:col>17</xdr:col>
      <xdr:colOff>314739</xdr:colOff>
      <xdr:row>36</xdr:row>
      <xdr:rowOff>150725</xdr:rowOff>
    </xdr:to>
    <xdr:grpSp>
      <xdr:nvGrpSpPr>
        <xdr:cNvPr id="35" name="Group 34">
          <a:extLst>
            <a:ext uri="{FF2B5EF4-FFF2-40B4-BE49-F238E27FC236}">
              <a16:creationId xmlns:a16="http://schemas.microsoft.com/office/drawing/2014/main" id="{955BA8B4-97CD-BCBF-E6D1-F4AC99700011}"/>
            </a:ext>
          </a:extLst>
        </xdr:cNvPr>
        <xdr:cNvGrpSpPr/>
      </xdr:nvGrpSpPr>
      <xdr:grpSpPr>
        <a:xfrm>
          <a:off x="5496036" y="4149586"/>
          <a:ext cx="5181903" cy="2859139"/>
          <a:chOff x="5455695" y="4149586"/>
          <a:chExt cx="5146044" cy="2859139"/>
        </a:xfrm>
      </xdr:grpSpPr>
      <xdr:sp macro="" textlink="">
        <xdr:nvSpPr>
          <xdr:cNvPr id="18" name="Rectangle: Rounded Corners 17">
            <a:extLst>
              <a:ext uri="{FF2B5EF4-FFF2-40B4-BE49-F238E27FC236}">
                <a16:creationId xmlns:a16="http://schemas.microsoft.com/office/drawing/2014/main" id="{887309A1-CF08-43AA-9269-D22C095111FF}"/>
              </a:ext>
            </a:extLst>
          </xdr:cNvPr>
          <xdr:cNvSpPr/>
        </xdr:nvSpPr>
        <xdr:spPr>
          <a:xfrm>
            <a:off x="5737305" y="4149586"/>
            <a:ext cx="4358706" cy="2859139"/>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graphicFrame macro="">
        <xdr:nvGraphicFramePr>
          <xdr:cNvPr id="23" name="Chart 22">
            <a:extLst>
              <a:ext uri="{FF2B5EF4-FFF2-40B4-BE49-F238E27FC236}">
                <a16:creationId xmlns:a16="http://schemas.microsoft.com/office/drawing/2014/main" id="{4270D759-989C-4774-B5BD-EDE75663EF6C}"/>
              </a:ext>
            </a:extLst>
          </xdr:cNvPr>
          <xdr:cNvGraphicFramePr>
            <a:graphicFrameLocks/>
          </xdr:cNvGraphicFramePr>
        </xdr:nvGraphicFramePr>
        <xdr:xfrm>
          <a:off x="5455695" y="4563717"/>
          <a:ext cx="5146044" cy="2327413"/>
        </xdr:xfrm>
        <a:graphic>
          <a:graphicData uri="http://schemas.openxmlformats.org/drawingml/2006/chart">
            <c:chart xmlns:c="http://schemas.openxmlformats.org/drawingml/2006/chart" xmlns:r="http://schemas.openxmlformats.org/officeDocument/2006/relationships" r:id="rId20"/>
          </a:graphicData>
        </a:graphic>
      </xdr:graphicFrame>
      <xdr:sp macro="" textlink="">
        <xdr:nvSpPr>
          <xdr:cNvPr id="25" name="TextBox 24">
            <a:extLst>
              <a:ext uri="{FF2B5EF4-FFF2-40B4-BE49-F238E27FC236}">
                <a16:creationId xmlns:a16="http://schemas.microsoft.com/office/drawing/2014/main" id="{FDA9C471-C25A-4159-7D5C-AB793AA8F48E}"/>
              </a:ext>
            </a:extLst>
          </xdr:cNvPr>
          <xdr:cNvSpPr txBox="1"/>
        </xdr:nvSpPr>
        <xdr:spPr>
          <a:xfrm>
            <a:off x="5993817" y="4233552"/>
            <a:ext cx="3637883"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PRODUCT</a:t>
            </a:r>
            <a:r>
              <a:rPr lang="en-US" sz="2000" b="1" baseline="0"/>
              <a:t> SALES &amp; PROFIT</a:t>
            </a:r>
            <a:endParaRPr lang="en-US" sz="2000" b="1"/>
          </a:p>
        </xdr:txBody>
      </xdr:sp>
      <xdr:pic>
        <xdr:nvPicPr>
          <xdr:cNvPr id="30" name="Graphic 29" descr="Money with solid fill">
            <a:extLst>
              <a:ext uri="{FF2B5EF4-FFF2-40B4-BE49-F238E27FC236}">
                <a16:creationId xmlns:a16="http://schemas.microsoft.com/office/drawing/2014/main" id="{42B4F0D3-CB13-212C-DA68-7A284FA6CDC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5909887" y="4182717"/>
            <a:ext cx="431182" cy="443948"/>
          </a:xfrm>
          <a:prstGeom prst="rect">
            <a:avLst/>
          </a:prstGeom>
        </xdr:spPr>
      </xdr:pic>
    </xdr:grpSp>
    <xdr:clientData/>
  </xdr:twoCellAnchor>
  <xdr:twoCellAnchor>
    <xdr:from>
      <xdr:col>0</xdr:col>
      <xdr:colOff>78441</xdr:colOff>
      <xdr:row>5</xdr:row>
      <xdr:rowOff>85906</xdr:rowOff>
    </xdr:from>
    <xdr:to>
      <xdr:col>2</xdr:col>
      <xdr:colOff>515471</xdr:colOff>
      <xdr:row>10</xdr:row>
      <xdr:rowOff>156882</xdr:rowOff>
    </xdr:to>
    <xdr:grpSp>
      <xdr:nvGrpSpPr>
        <xdr:cNvPr id="74" name="Group 73">
          <a:extLst>
            <a:ext uri="{FF2B5EF4-FFF2-40B4-BE49-F238E27FC236}">
              <a16:creationId xmlns:a16="http://schemas.microsoft.com/office/drawing/2014/main" id="{084AF068-F264-A5E6-E4D2-423F5697B948}"/>
            </a:ext>
          </a:extLst>
        </xdr:cNvPr>
        <xdr:cNvGrpSpPr/>
      </xdr:nvGrpSpPr>
      <xdr:grpSpPr>
        <a:xfrm>
          <a:off x="78441" y="1038406"/>
          <a:ext cx="1656230" cy="1023476"/>
          <a:chOff x="78441" y="1038406"/>
          <a:chExt cx="1651468" cy="1023476"/>
        </a:xfrm>
      </xdr:grpSpPr>
      <xdr:sp macro="" textlink="">
        <xdr:nvSpPr>
          <xdr:cNvPr id="37" name="Rectangle: Rounded Corners 36">
            <a:extLst>
              <a:ext uri="{FF2B5EF4-FFF2-40B4-BE49-F238E27FC236}">
                <a16:creationId xmlns:a16="http://schemas.microsoft.com/office/drawing/2014/main" id="{6FF000F0-8F2C-3F13-D64C-911FD52DE929}"/>
              </a:ext>
            </a:extLst>
          </xdr:cNvPr>
          <xdr:cNvSpPr/>
        </xdr:nvSpPr>
        <xdr:spPr>
          <a:xfrm>
            <a:off x="113316" y="1038406"/>
            <a:ext cx="1616593" cy="1023476"/>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pivot!AK4">
        <xdr:nvSpPr>
          <xdr:cNvPr id="52" name="TextBox 51">
            <a:extLst>
              <a:ext uri="{FF2B5EF4-FFF2-40B4-BE49-F238E27FC236}">
                <a16:creationId xmlns:a16="http://schemas.microsoft.com/office/drawing/2014/main" id="{400A02ED-E2FC-62A4-AFD7-42BEA94A810E}"/>
              </a:ext>
            </a:extLst>
          </xdr:cNvPr>
          <xdr:cNvSpPr txBox="1"/>
        </xdr:nvSpPr>
        <xdr:spPr>
          <a:xfrm>
            <a:off x="78441" y="1467972"/>
            <a:ext cx="1584232" cy="436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75F861-E62E-4EC6-9041-331D97316C18}" type="TxLink">
              <a:rPr lang="en-US" sz="2800" b="1" i="0" u="none" strike="noStrike">
                <a:solidFill>
                  <a:srgbClr val="000000"/>
                </a:solidFill>
                <a:latin typeface="Aptos Narrow"/>
              </a:rPr>
              <a:pPr algn="ctr"/>
              <a:t> $55,577 </a:t>
            </a:fld>
            <a:endParaRPr lang="en-US" sz="4800" b="1"/>
          </a:p>
        </xdr:txBody>
      </xdr:sp>
      <xdr:sp macro="" textlink="">
        <xdr:nvSpPr>
          <xdr:cNvPr id="69" name="TextBox 68">
            <a:extLst>
              <a:ext uri="{FF2B5EF4-FFF2-40B4-BE49-F238E27FC236}">
                <a16:creationId xmlns:a16="http://schemas.microsoft.com/office/drawing/2014/main" id="{79CB52B9-CDCD-3B4F-0FB6-7CE30A5B481F}"/>
              </a:ext>
            </a:extLst>
          </xdr:cNvPr>
          <xdr:cNvSpPr txBox="1"/>
        </xdr:nvSpPr>
        <xdr:spPr>
          <a:xfrm>
            <a:off x="507699" y="1153625"/>
            <a:ext cx="1070580"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TOTAL</a:t>
            </a:r>
            <a:r>
              <a:rPr lang="en-US" sz="2000" b="1"/>
              <a:t> </a:t>
            </a:r>
          </a:p>
        </xdr:txBody>
      </xdr:sp>
      <xdr:pic>
        <xdr:nvPicPr>
          <xdr:cNvPr id="73" name="Graphic 72" descr="Coins with solid fill">
            <a:extLst>
              <a:ext uri="{FF2B5EF4-FFF2-40B4-BE49-F238E27FC236}">
                <a16:creationId xmlns:a16="http://schemas.microsoft.com/office/drawing/2014/main" id="{7C95025C-2BBA-4C62-B5DF-244738117705}"/>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246459" y="1170385"/>
            <a:ext cx="378619" cy="378735"/>
          </a:xfrm>
          <a:prstGeom prst="rect">
            <a:avLst/>
          </a:prstGeom>
        </xdr:spPr>
      </xdr:pic>
    </xdr:grpSp>
    <xdr:clientData/>
  </xdr:twoCellAnchor>
  <xdr:twoCellAnchor>
    <xdr:from>
      <xdr:col>2</xdr:col>
      <xdr:colOff>554691</xdr:colOff>
      <xdr:row>5</xdr:row>
      <xdr:rowOff>79953</xdr:rowOff>
    </xdr:from>
    <xdr:to>
      <xdr:col>5</xdr:col>
      <xdr:colOff>384503</xdr:colOff>
      <xdr:row>10</xdr:row>
      <xdr:rowOff>150929</xdr:rowOff>
    </xdr:to>
    <xdr:grpSp>
      <xdr:nvGrpSpPr>
        <xdr:cNvPr id="86" name="Group 85">
          <a:extLst>
            <a:ext uri="{FF2B5EF4-FFF2-40B4-BE49-F238E27FC236}">
              <a16:creationId xmlns:a16="http://schemas.microsoft.com/office/drawing/2014/main" id="{4C77733A-72CA-DA24-E41A-3F13C14511CD}"/>
            </a:ext>
          </a:extLst>
        </xdr:cNvPr>
        <xdr:cNvGrpSpPr/>
      </xdr:nvGrpSpPr>
      <xdr:grpSpPr>
        <a:xfrm>
          <a:off x="1773891" y="1032453"/>
          <a:ext cx="1658612" cy="1023476"/>
          <a:chOff x="78441" y="1038406"/>
          <a:chExt cx="1651468" cy="1023476"/>
        </a:xfrm>
      </xdr:grpSpPr>
      <xdr:sp macro="" textlink="">
        <xdr:nvSpPr>
          <xdr:cNvPr id="87" name="Rectangle: Rounded Corners 86">
            <a:extLst>
              <a:ext uri="{FF2B5EF4-FFF2-40B4-BE49-F238E27FC236}">
                <a16:creationId xmlns:a16="http://schemas.microsoft.com/office/drawing/2014/main" id="{ED67AF0A-8E16-67ED-F5DD-537562B993D5}"/>
              </a:ext>
            </a:extLst>
          </xdr:cNvPr>
          <xdr:cNvSpPr/>
        </xdr:nvSpPr>
        <xdr:spPr>
          <a:xfrm>
            <a:off x="113316" y="1038406"/>
            <a:ext cx="1616593" cy="1023476"/>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sp macro="" textlink="pivot!AN4">
        <xdr:nvSpPr>
          <xdr:cNvPr id="88" name="TextBox 87">
            <a:extLst>
              <a:ext uri="{FF2B5EF4-FFF2-40B4-BE49-F238E27FC236}">
                <a16:creationId xmlns:a16="http://schemas.microsoft.com/office/drawing/2014/main" id="{3CF7FD5F-524B-9ACC-68AB-E10F0A0A2472}"/>
              </a:ext>
            </a:extLst>
          </xdr:cNvPr>
          <xdr:cNvSpPr txBox="1"/>
        </xdr:nvSpPr>
        <xdr:spPr>
          <a:xfrm>
            <a:off x="78441" y="1467972"/>
            <a:ext cx="1584232" cy="436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02D5DE-9C45-49BE-9FF6-7076699E818C}" type="TxLink">
              <a:rPr lang="en-US" sz="2800" b="1" i="0" u="none" strike="noStrike">
                <a:solidFill>
                  <a:srgbClr val="000000"/>
                </a:solidFill>
                <a:latin typeface="Aptos Narrow"/>
              </a:rPr>
              <a:pPr algn="ctr"/>
              <a:t> $20,205 </a:t>
            </a:fld>
            <a:endParaRPr lang="en-US" sz="9600" b="1"/>
          </a:p>
        </xdr:txBody>
      </xdr:sp>
      <xdr:sp macro="" textlink="">
        <xdr:nvSpPr>
          <xdr:cNvPr id="89" name="TextBox 88">
            <a:extLst>
              <a:ext uri="{FF2B5EF4-FFF2-40B4-BE49-F238E27FC236}">
                <a16:creationId xmlns:a16="http://schemas.microsoft.com/office/drawing/2014/main" id="{F1C433B3-4A19-518B-4241-AC69A5F4E7B2}"/>
              </a:ext>
            </a:extLst>
          </xdr:cNvPr>
          <xdr:cNvSpPr txBox="1"/>
        </xdr:nvSpPr>
        <xdr:spPr>
          <a:xfrm>
            <a:off x="507698" y="1153625"/>
            <a:ext cx="1135363"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PROFIT</a:t>
            </a:r>
            <a:r>
              <a:rPr lang="en-US" sz="2000" b="1"/>
              <a:t> </a:t>
            </a:r>
          </a:p>
        </xdr:txBody>
      </xdr:sp>
      <xdr:pic>
        <xdr:nvPicPr>
          <xdr:cNvPr id="90" name="Graphic 89" descr="Coins with solid fill">
            <a:extLst>
              <a:ext uri="{FF2B5EF4-FFF2-40B4-BE49-F238E27FC236}">
                <a16:creationId xmlns:a16="http://schemas.microsoft.com/office/drawing/2014/main" id="{F4E22906-1715-6291-481C-7A7E8AFCB132}"/>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246459" y="1170385"/>
            <a:ext cx="378619" cy="378735"/>
          </a:xfrm>
          <a:prstGeom prst="rect">
            <a:avLst/>
          </a:prstGeom>
        </xdr:spPr>
      </xdr:pic>
    </xdr:grpSp>
    <xdr:clientData/>
  </xdr:twoCellAnchor>
  <xdr:twoCellAnchor>
    <xdr:from>
      <xdr:col>4</xdr:col>
      <xdr:colOff>568838</xdr:colOff>
      <xdr:row>7</xdr:row>
      <xdr:rowOff>139212</xdr:rowOff>
    </xdr:from>
    <xdr:to>
      <xdr:col>9</xdr:col>
      <xdr:colOff>487508</xdr:colOff>
      <xdr:row>19</xdr:row>
      <xdr:rowOff>58617</xdr:rowOff>
    </xdr:to>
    <xdr:grpSp>
      <xdr:nvGrpSpPr>
        <xdr:cNvPr id="99" name="Group 98">
          <a:extLst>
            <a:ext uri="{FF2B5EF4-FFF2-40B4-BE49-F238E27FC236}">
              <a16:creationId xmlns:a16="http://schemas.microsoft.com/office/drawing/2014/main" id="{0139B2C4-6B44-43B1-8177-972F98DDD38D}"/>
            </a:ext>
          </a:extLst>
        </xdr:cNvPr>
        <xdr:cNvGrpSpPr/>
      </xdr:nvGrpSpPr>
      <xdr:grpSpPr>
        <a:xfrm>
          <a:off x="3007238" y="1472712"/>
          <a:ext cx="2966670" cy="2205405"/>
          <a:chOff x="3010702" y="1472712"/>
          <a:chExt cx="2970999" cy="2205405"/>
        </a:xfrm>
      </xdr:grpSpPr>
      <xdr:sp macro="" textlink="">
        <xdr:nvSpPr>
          <xdr:cNvPr id="93" name="Oval 92">
            <a:extLst>
              <a:ext uri="{FF2B5EF4-FFF2-40B4-BE49-F238E27FC236}">
                <a16:creationId xmlns:a16="http://schemas.microsoft.com/office/drawing/2014/main" id="{66B4771E-1811-652B-188F-9645B88F70AA}"/>
              </a:ext>
            </a:extLst>
          </xdr:cNvPr>
          <xdr:cNvSpPr/>
        </xdr:nvSpPr>
        <xdr:spPr>
          <a:xfrm>
            <a:off x="3433330" y="1472712"/>
            <a:ext cx="2229097" cy="2205405"/>
          </a:xfrm>
          <a:prstGeom prst="ellipse">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050">
              <a:solidFill>
                <a:schemeClr val="lt1"/>
              </a:solidFill>
              <a:latin typeface="+mn-lt"/>
              <a:ea typeface="+mn-ea"/>
              <a:cs typeface="+mn-cs"/>
            </a:endParaRPr>
          </a:p>
        </xdr:txBody>
      </xdr:sp>
      <xdr:graphicFrame macro="">
        <xdr:nvGraphicFramePr>
          <xdr:cNvPr id="91" name="Chart 90">
            <a:extLst>
              <a:ext uri="{FF2B5EF4-FFF2-40B4-BE49-F238E27FC236}">
                <a16:creationId xmlns:a16="http://schemas.microsoft.com/office/drawing/2014/main" id="{F74CBD2F-5EE5-4A13-9B71-DF068855415C}"/>
              </a:ext>
            </a:extLst>
          </xdr:cNvPr>
          <xdr:cNvGraphicFramePr>
            <a:graphicFrameLocks/>
          </xdr:cNvGraphicFramePr>
        </xdr:nvGraphicFramePr>
        <xdr:xfrm>
          <a:off x="3010702" y="1506163"/>
          <a:ext cx="2970999" cy="2123343"/>
        </xdr:xfrm>
        <a:graphic>
          <a:graphicData uri="http://schemas.openxmlformats.org/drawingml/2006/chart">
            <c:chart xmlns:c="http://schemas.openxmlformats.org/drawingml/2006/chart" xmlns:r="http://schemas.openxmlformats.org/officeDocument/2006/relationships" r:id="rId25"/>
          </a:graphicData>
        </a:graphic>
      </xdr:graphicFrame>
    </xdr:grpSp>
    <xdr:clientData/>
  </xdr:twoCellAnchor>
  <xdr:twoCellAnchor>
    <xdr:from>
      <xdr:col>9</xdr:col>
      <xdr:colOff>256190</xdr:colOff>
      <xdr:row>5</xdr:row>
      <xdr:rowOff>47625</xdr:rowOff>
    </xdr:from>
    <xdr:to>
      <xdr:col>16</xdr:col>
      <xdr:colOff>400707</xdr:colOff>
      <xdr:row>21</xdr:row>
      <xdr:rowOff>88578</xdr:rowOff>
    </xdr:to>
    <xdr:grpSp>
      <xdr:nvGrpSpPr>
        <xdr:cNvPr id="98" name="Group 97">
          <a:extLst>
            <a:ext uri="{FF2B5EF4-FFF2-40B4-BE49-F238E27FC236}">
              <a16:creationId xmlns:a16="http://schemas.microsoft.com/office/drawing/2014/main" id="{ACECC227-6ECA-76EB-C2CA-0A0D3D2A2D7E}"/>
            </a:ext>
          </a:extLst>
        </xdr:cNvPr>
        <xdr:cNvGrpSpPr/>
      </xdr:nvGrpSpPr>
      <xdr:grpSpPr>
        <a:xfrm>
          <a:off x="5742590" y="1000125"/>
          <a:ext cx="4411717" cy="3088953"/>
          <a:chOff x="5742590" y="1615966"/>
          <a:chExt cx="4411717" cy="2473112"/>
        </a:xfrm>
      </xdr:grpSpPr>
      <xdr:sp macro="" textlink="">
        <xdr:nvSpPr>
          <xdr:cNvPr id="19" name="Rectangle: Rounded Corners 18">
            <a:extLst>
              <a:ext uri="{FF2B5EF4-FFF2-40B4-BE49-F238E27FC236}">
                <a16:creationId xmlns:a16="http://schemas.microsoft.com/office/drawing/2014/main" id="{B5601ED1-E9AA-E943-DF32-A4CA0108C090}"/>
              </a:ext>
            </a:extLst>
          </xdr:cNvPr>
          <xdr:cNvSpPr/>
        </xdr:nvSpPr>
        <xdr:spPr>
          <a:xfrm>
            <a:off x="5782004" y="1615966"/>
            <a:ext cx="4346027" cy="2469930"/>
          </a:xfrm>
          <a:prstGeom prst="roundRect">
            <a:avLst>
              <a:gd name="adj" fmla="val 10348"/>
            </a:avLst>
          </a:prstGeom>
          <a:solidFill>
            <a:srgbClr val="FF0000"/>
          </a:solidFill>
          <a:ln>
            <a:noFill/>
          </a:ln>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050"/>
          </a:p>
        </xdr:txBody>
      </xdr:sp>
      <xdr:graphicFrame macro="">
        <xdr:nvGraphicFramePr>
          <xdr:cNvPr id="94" name="Chart 93">
            <a:extLst>
              <a:ext uri="{FF2B5EF4-FFF2-40B4-BE49-F238E27FC236}">
                <a16:creationId xmlns:a16="http://schemas.microsoft.com/office/drawing/2014/main" id="{8084ACA0-65B5-40F0-B3E4-7E65B76263ED}"/>
              </a:ext>
            </a:extLst>
          </xdr:cNvPr>
          <xdr:cNvGraphicFramePr>
            <a:graphicFrameLocks/>
          </xdr:cNvGraphicFramePr>
        </xdr:nvGraphicFramePr>
        <xdr:xfrm>
          <a:off x="5742590" y="1859018"/>
          <a:ext cx="4411717" cy="2230060"/>
        </xdr:xfrm>
        <a:graphic>
          <a:graphicData uri="http://schemas.openxmlformats.org/drawingml/2006/chart">
            <c:chart xmlns:c="http://schemas.openxmlformats.org/drawingml/2006/chart" xmlns:r="http://schemas.openxmlformats.org/officeDocument/2006/relationships" r:id="rId26"/>
          </a:graphicData>
        </a:graphic>
      </xdr:graphicFrame>
      <xdr:sp macro="" textlink="">
        <xdr:nvSpPr>
          <xdr:cNvPr id="95" name="TextBox 94">
            <a:extLst>
              <a:ext uri="{FF2B5EF4-FFF2-40B4-BE49-F238E27FC236}">
                <a16:creationId xmlns:a16="http://schemas.microsoft.com/office/drawing/2014/main" id="{1B62E6C4-DA21-C088-889A-4E5C7AFEBCA6}"/>
              </a:ext>
            </a:extLst>
          </xdr:cNvPr>
          <xdr:cNvSpPr txBox="1"/>
        </xdr:nvSpPr>
        <xdr:spPr>
          <a:xfrm>
            <a:off x="6108673" y="1698173"/>
            <a:ext cx="2542982" cy="42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PROFIT BY MONTH</a:t>
            </a:r>
          </a:p>
        </xdr:txBody>
      </xdr:sp>
      <xdr:pic>
        <xdr:nvPicPr>
          <xdr:cNvPr id="97" name="Graphic 96" descr="Daily calendar with solid fill">
            <a:extLst>
              <a:ext uri="{FF2B5EF4-FFF2-40B4-BE49-F238E27FC236}">
                <a16:creationId xmlns:a16="http://schemas.microsoft.com/office/drawing/2014/main" id="{ED47E2DB-6F2D-020B-CEEB-9D99E82FBE4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933734" y="1631157"/>
            <a:ext cx="471828" cy="473144"/>
          </a:xfrm>
          <a:prstGeom prst="rect">
            <a:avLst/>
          </a:prstGeom>
        </xdr:spPr>
      </xdr:pic>
    </xdr:grpSp>
    <xdr:clientData/>
  </xdr:twoCellAnchor>
  <xdr:twoCellAnchor editAs="oneCell">
    <xdr:from>
      <xdr:col>7</xdr:col>
      <xdr:colOff>557749</xdr:colOff>
      <xdr:row>4</xdr:row>
      <xdr:rowOff>112187</xdr:rowOff>
    </xdr:from>
    <xdr:to>
      <xdr:col>9</xdr:col>
      <xdr:colOff>244890</xdr:colOff>
      <xdr:row>9</xdr:row>
      <xdr:rowOff>74087</xdr:rowOff>
    </xdr:to>
    <xdr:pic>
      <xdr:nvPicPr>
        <xdr:cNvPr id="101" name="Graphic 100" descr="Eye with solid fill">
          <a:extLst>
            <a:ext uri="{FF2B5EF4-FFF2-40B4-BE49-F238E27FC236}">
              <a16:creationId xmlns:a16="http://schemas.microsoft.com/office/drawing/2014/main" id="{BB540805-45FA-E14F-7A4E-97DF5C034CC8}"/>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rot="1180329">
          <a:off x="4821193" y="874187"/>
          <a:ext cx="905267" cy="914400"/>
        </a:xfrm>
        <a:prstGeom prst="rect">
          <a:avLst/>
        </a:prstGeom>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pic>
    <xdr:clientData/>
  </xdr:twoCellAnchor>
  <xdr:twoCellAnchor editAs="oneCell">
    <xdr:from>
      <xdr:col>5</xdr:col>
      <xdr:colOff>333375</xdr:colOff>
      <xdr:row>4</xdr:row>
      <xdr:rowOff>113109</xdr:rowOff>
    </xdr:from>
    <xdr:to>
      <xdr:col>7</xdr:col>
      <xdr:colOff>20517</xdr:colOff>
      <xdr:row>9</xdr:row>
      <xdr:rowOff>75009</xdr:rowOff>
    </xdr:to>
    <xdr:pic>
      <xdr:nvPicPr>
        <xdr:cNvPr id="102" name="Graphic 101" descr="Eye with solid fill">
          <a:extLst>
            <a:ext uri="{FF2B5EF4-FFF2-40B4-BE49-F238E27FC236}">
              <a16:creationId xmlns:a16="http://schemas.microsoft.com/office/drawing/2014/main" id="{508AB3C5-EEC6-B796-EA7C-A3E633198241}"/>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rot="20465750">
          <a:off x="3369469" y="875109"/>
          <a:ext cx="901579" cy="914400"/>
        </a:xfrm>
        <a:prstGeom prst="rect">
          <a:avLst/>
        </a:prstGeom>
        <a:effectLst>
          <a:outerShdw blurRad="44450" dist="27940" dir="5400000" algn="ctr">
            <a:srgbClr val="000000">
              <a:alpha val="32000"/>
            </a:srgbClr>
          </a:outerShdw>
          <a:softEdge rad="31750"/>
        </a:effectLst>
        <a:scene3d>
          <a:camera prst="orthographicFront">
            <a:rot lat="0" lon="0" rev="0"/>
          </a:camera>
          <a:lightRig rig="balanced" dir="t">
            <a:rot lat="0" lon="0" rev="8700000"/>
          </a:lightRig>
        </a:scene3d>
        <a:sp3d>
          <a:bevelT w="190500" h="38100" prst="coolSlant"/>
        </a:sp3d>
      </xdr:spPr>
    </xdr:pic>
    <xdr:clientData/>
  </xdr:twoCellAnchor>
  <xdr:twoCellAnchor>
    <xdr:from>
      <xdr:col>6</xdr:col>
      <xdr:colOff>583702</xdr:colOff>
      <xdr:row>6</xdr:row>
      <xdr:rowOff>58760</xdr:rowOff>
    </xdr:from>
    <xdr:to>
      <xdr:col>7</xdr:col>
      <xdr:colOff>600266</xdr:colOff>
      <xdr:row>6</xdr:row>
      <xdr:rowOff>62845</xdr:rowOff>
    </xdr:to>
    <xdr:cxnSp macro="">
      <xdr:nvCxnSpPr>
        <xdr:cNvPr id="104" name="Straight Connector 103">
          <a:extLst>
            <a:ext uri="{FF2B5EF4-FFF2-40B4-BE49-F238E27FC236}">
              <a16:creationId xmlns:a16="http://schemas.microsoft.com/office/drawing/2014/main" id="{13902233-DB71-EA09-ECB5-6D24E3031BD3}"/>
            </a:ext>
          </a:extLst>
        </xdr:cNvPr>
        <xdr:cNvCxnSpPr/>
      </xdr:nvCxnSpPr>
      <xdr:spPr>
        <a:xfrm>
          <a:off x="4238082" y="1201760"/>
          <a:ext cx="625628" cy="4085"/>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464948</xdr:colOff>
      <xdr:row>11</xdr:row>
      <xdr:rowOff>38744</xdr:rowOff>
    </xdr:from>
    <xdr:to>
      <xdr:col>5</xdr:col>
      <xdr:colOff>571499</xdr:colOff>
      <xdr:row>20</xdr:row>
      <xdr:rowOff>13915</xdr:rowOff>
    </xdr:to>
    <xdr:graphicFrame macro="">
      <xdr:nvGraphicFramePr>
        <xdr:cNvPr id="108" name="Chart 107">
          <a:extLst>
            <a:ext uri="{FF2B5EF4-FFF2-40B4-BE49-F238E27FC236}">
              <a16:creationId xmlns:a16="http://schemas.microsoft.com/office/drawing/2014/main" id="{1F7EBB2C-7AFD-4215-AA30-D9F632430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3</xdr:col>
      <xdr:colOff>179613</xdr:colOff>
      <xdr:row>11</xdr:row>
      <xdr:rowOff>174602</xdr:rowOff>
    </xdr:from>
    <xdr:to>
      <xdr:col>5</xdr:col>
      <xdr:colOff>174171</xdr:colOff>
      <xdr:row>13</xdr:row>
      <xdr:rowOff>54428</xdr:rowOff>
    </xdr:to>
    <xdr:sp macro="" textlink="">
      <xdr:nvSpPr>
        <xdr:cNvPr id="44" name="TextBox 43">
          <a:extLst>
            <a:ext uri="{FF2B5EF4-FFF2-40B4-BE49-F238E27FC236}">
              <a16:creationId xmlns:a16="http://schemas.microsoft.com/office/drawing/2014/main" id="{4DE7931E-5792-9999-91A8-3D770A1B8D47}"/>
            </a:ext>
          </a:extLst>
        </xdr:cNvPr>
        <xdr:cNvSpPr txBox="1"/>
      </xdr:nvSpPr>
      <xdr:spPr>
        <a:xfrm>
          <a:off x="2008413" y="2270102"/>
          <a:ext cx="1213758" cy="260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PRODUCT SALES</a:t>
          </a:r>
        </a:p>
      </xdr:txBody>
    </xdr:sp>
    <xdr:clientData/>
  </xdr:twoCellAnchor>
  <xdr:twoCellAnchor editAs="oneCell">
    <xdr:from>
      <xdr:col>3</xdr:col>
      <xdr:colOff>16328</xdr:colOff>
      <xdr:row>11</xdr:row>
      <xdr:rowOff>130629</xdr:rowOff>
    </xdr:from>
    <xdr:to>
      <xdr:col>3</xdr:col>
      <xdr:colOff>321128</xdr:colOff>
      <xdr:row>13</xdr:row>
      <xdr:rowOff>54429</xdr:rowOff>
    </xdr:to>
    <xdr:pic>
      <xdr:nvPicPr>
        <xdr:cNvPr id="110" name="Graphic 109" descr="Stopwatch with solid fill">
          <a:extLst>
            <a:ext uri="{FF2B5EF4-FFF2-40B4-BE49-F238E27FC236}">
              <a16:creationId xmlns:a16="http://schemas.microsoft.com/office/drawing/2014/main" id="{5DB3A23A-202F-7C5A-1A3E-A1A517E09CD6}"/>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1845128" y="2226129"/>
          <a:ext cx="304800" cy="3048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12.533315740744" createdVersion="8" refreshedVersion="8" minRefreshableVersion="3" recordCount="92" xr:uid="{10BE00FF-3299-489E-AB27-01A48A5BA781}">
  <cacheSource type="worksheet">
    <worksheetSource ref="A1:K93" sheet="data"/>
  </cacheSource>
  <cacheFields count="11">
    <cacheField name="Date" numFmtId="14">
      <sharedItems containsSemiMixedTypes="0" containsNonDate="0" containsDate="1" containsString="0" minDate="2023-01-01T00:00:00" maxDate="2023-12-31T00:00:00" count="92">
        <d v="2023-01-01T00:00:00"/>
        <d v="2023-01-05T00:00:00"/>
        <d v="2023-01-09T00:00:00"/>
        <d v="2023-01-13T00:00:00"/>
        <d v="2023-01-17T00:00:00"/>
        <d v="2023-01-21T00:00:00"/>
        <d v="2023-01-25T00:00:00"/>
        <d v="2023-01-29T00:00:00"/>
        <d v="2023-02-02T00:00:00"/>
        <d v="2023-02-06T00:00:00"/>
        <d v="2023-02-10T00:00:00"/>
        <d v="2023-02-14T00:00:00"/>
        <d v="2023-02-18T00:00:00"/>
        <d v="2023-02-22T00:00:00"/>
        <d v="2023-02-26T00:00:00"/>
        <d v="2023-03-01T00:00:00"/>
        <d v="2023-03-04T00:00:00"/>
        <d v="2023-03-08T00:00:00"/>
        <d v="2023-03-12T00:00:00"/>
        <d v="2023-03-16T00:00:00"/>
        <d v="2023-03-20T00:00:00"/>
        <d v="2023-03-24T00:00:00"/>
        <d v="2023-03-28T00:00:00"/>
        <d v="2023-04-02T00:00:00"/>
        <d v="2023-04-06T00:00:00"/>
        <d v="2023-04-10T00:00:00"/>
        <d v="2023-04-14T00:00:00"/>
        <d v="2023-04-18T00:00:00"/>
        <d v="2023-04-22T00:00:00"/>
        <d v="2023-04-26T00:00:00"/>
        <d v="2023-05-01T00:00:00"/>
        <d v="2023-05-04T00:00:00"/>
        <d v="2023-05-08T00:00:00"/>
        <d v="2023-05-12T00:00:00"/>
        <d v="2023-05-16T00:00:00"/>
        <d v="2023-05-20T00:00:00"/>
        <d v="2023-05-24T00:00:00"/>
        <d v="2023-05-28T00:00:00"/>
        <d v="2023-06-01T00:00:00"/>
        <d v="2023-06-05T00:00:00"/>
        <d v="2023-06-09T00:00:00"/>
        <d v="2023-06-13T00:00:00"/>
        <d v="2023-06-17T00:00:00"/>
        <d v="2023-06-21T00:00:00"/>
        <d v="2023-06-25T00:00:00"/>
        <d v="2023-06-29T00:00:00"/>
        <d v="2023-07-03T00:00:00"/>
        <d v="2023-07-07T00:00:00"/>
        <d v="2023-07-11T00:00:00"/>
        <d v="2023-07-15T00:00:00"/>
        <d v="2023-07-19T00:00:00"/>
        <d v="2023-07-23T00:00:00"/>
        <d v="2023-07-27T00:00:00"/>
        <d v="2023-07-31T00:00:00"/>
        <d v="2023-08-04T00:00:00"/>
        <d v="2023-08-08T00:00:00"/>
        <d v="2023-08-12T00:00:00"/>
        <d v="2023-08-16T00:00:00"/>
        <d v="2023-08-20T00:00:00"/>
        <d v="2023-08-24T00:00:00"/>
        <d v="2023-08-28T00:00:00"/>
        <d v="2023-09-01T00:00:00"/>
        <d v="2023-09-05T00:00:00"/>
        <d v="2023-09-09T00:00:00"/>
        <d v="2023-09-13T00:00:00"/>
        <d v="2023-09-17T00:00:00"/>
        <d v="2023-09-21T00:00:00"/>
        <d v="2023-09-25T00:00:00"/>
        <d v="2023-09-29T00:00:00"/>
        <d v="2023-10-03T00:00:00"/>
        <d v="2023-10-07T00:00:00"/>
        <d v="2023-10-11T00:00:00"/>
        <d v="2023-10-15T00:00:00"/>
        <d v="2023-10-19T00:00:00"/>
        <d v="2023-10-23T00:00:00"/>
        <d v="2023-10-27T00:00:00"/>
        <d v="2023-10-31T00:00:00"/>
        <d v="2023-11-04T00:00:00"/>
        <d v="2023-11-08T00:00:00"/>
        <d v="2023-11-12T00:00:00"/>
        <d v="2023-11-16T00:00:00"/>
        <d v="2023-11-20T00:00:00"/>
        <d v="2023-11-24T00:00:00"/>
        <d v="2023-11-28T00:00:00"/>
        <d v="2023-12-02T00:00:00"/>
        <d v="2023-12-06T00:00:00"/>
        <d v="2023-12-10T00:00:00"/>
        <d v="2023-12-14T00:00:00"/>
        <d v="2023-12-18T00:00:00"/>
        <d v="2023-12-22T00:00:00"/>
        <d v="2023-12-26T00:00:00"/>
        <d v="2023-12-30T00:00:00"/>
      </sharedItems>
    </cacheField>
    <cacheField name="Month" numFmtId="14">
      <sharedItems containsNonDate="0" count="12">
        <s v="January"/>
        <s v="February"/>
        <s v="March"/>
        <s v="April"/>
        <s v="May"/>
        <s v="June"/>
        <s v="July"/>
        <s v="August"/>
        <s v="September"/>
        <s v="October"/>
        <s v="November"/>
        <s v="December"/>
      </sharedItems>
    </cacheField>
    <cacheField name="year" numFmtId="14">
      <sharedItems containsNonDate="0" count="1">
        <s v="2023"/>
      </sharedItems>
    </cacheField>
    <cacheField name="Region" numFmtId="0">
      <sharedItems count="7">
        <s v="East"/>
        <s v="West"/>
        <s v="South"/>
        <s v="North"/>
        <s v="Formula1" f="1"/>
        <s v="Formula2" f="1"/>
        <s v="Formula3" f="1"/>
      </sharedItems>
    </cacheField>
    <cacheField name="Product" numFmtId="0">
      <sharedItems count="5">
        <s v="Laptop"/>
        <s v="Smartphone"/>
        <s v="Tablet"/>
        <s v="Headphones"/>
        <s v="Smartwatch"/>
      </sharedItems>
    </cacheField>
    <cacheField name="Product Category" numFmtId="0">
      <sharedItems count="3">
        <s v="Electronics"/>
        <s v="Gadgets"/>
        <s v="Accessories"/>
      </sharedItems>
    </cacheField>
    <cacheField name="Customer Name" numFmtId="0">
      <sharedItems count="10">
        <s v="John Doe"/>
        <s v="Jane Smith"/>
        <s v="James Brown"/>
        <s v="Linda Johnson"/>
        <s v="Michael Davis"/>
        <s v="Sarah Wilson"/>
        <s v="David Moore"/>
        <s v="Emma Taylor"/>
        <s v="Chris Anderson"/>
        <s v="Patricia Thomas"/>
      </sharedItems>
    </cacheField>
    <cacheField name="Salesperson" numFmtId="0">
      <sharedItems count="10">
        <s v="Mark Green"/>
        <s v="Emily White"/>
        <s v="Nathan Black"/>
        <s v="Sophia Harris"/>
        <s v="Oliver Clark"/>
        <s v="Isabella Lewis"/>
        <s v="Liam Hall"/>
        <s v="Charlotte Allen"/>
        <s v="Benjamin Young"/>
        <s v="Amelia King"/>
      </sharedItems>
    </cacheField>
    <cacheField name="Sales Amount" numFmtId="1">
      <sharedItems containsSemiMixedTypes="0" containsString="0" containsNumber="1" minValue="65.75" maxValue="1599.99"/>
    </cacheField>
    <cacheField name="Cost" numFmtId="1">
      <sharedItems containsSemiMixedTypes="0" containsString="0" containsNumber="1" minValue="40" maxValue="1000.75"/>
    </cacheField>
    <cacheField name="Profit Margin" numFmtId="1">
      <sharedItems containsSemiMixedTypes="0" containsString="0" containsNumber="1" minValue="20.5" maxValue="599.24"/>
    </cacheField>
  </cacheFields>
  <calculatedItems count="3">
    <calculatedItem>
      <pivotArea cacheIndex="1" outline="0" fieldPosition="0">
        <references count="1">
          <reference field="3" count="1">
            <x v="4"/>
          </reference>
        </references>
      </pivotArea>
    </calculatedItem>
    <calculatedItem>
      <pivotArea cacheIndex="1" outline="0" fieldPosition="0">
        <references count="1">
          <reference field="3" count="1">
            <x v="5"/>
          </reference>
        </references>
      </pivotArea>
    </calculatedItem>
    <calculatedItem>
      <pivotArea cacheIndex="1" outline="0" fieldPosition="0">
        <references count="1">
          <reference field="3" count="1">
            <x v="6"/>
          </reference>
        </references>
      </pivotArea>
    </calculatedItem>
  </calculatedItems>
  <extLst>
    <ext xmlns:x14="http://schemas.microsoft.com/office/spreadsheetml/2009/9/main" uri="{725AE2AE-9491-48be-B2B4-4EB974FC3084}">
      <x14:pivotCacheDefinition pivotCacheId="908802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x v="0"/>
    <x v="0"/>
    <x v="0"/>
    <x v="0"/>
    <x v="0"/>
    <x v="0"/>
    <x v="0"/>
    <x v="0"/>
    <n v="1150.24"/>
    <n v="789.32"/>
    <n v="360.92"/>
  </r>
  <r>
    <x v="1"/>
    <x v="0"/>
    <x v="0"/>
    <x v="1"/>
    <x v="1"/>
    <x v="0"/>
    <x v="1"/>
    <x v="1"/>
    <n v="799.99"/>
    <n v="500.43"/>
    <n v="299.56"/>
  </r>
  <r>
    <x v="2"/>
    <x v="0"/>
    <x v="0"/>
    <x v="2"/>
    <x v="2"/>
    <x v="1"/>
    <x v="2"/>
    <x v="2"/>
    <n v="450.75"/>
    <n v="290.5"/>
    <n v="160.25"/>
  </r>
  <r>
    <x v="3"/>
    <x v="0"/>
    <x v="0"/>
    <x v="3"/>
    <x v="3"/>
    <x v="2"/>
    <x v="3"/>
    <x v="3"/>
    <n v="120.45"/>
    <n v="70.23"/>
    <n v="50.22"/>
  </r>
  <r>
    <x v="4"/>
    <x v="0"/>
    <x v="0"/>
    <x v="1"/>
    <x v="4"/>
    <x v="0"/>
    <x v="4"/>
    <x v="4"/>
    <n v="299.99"/>
    <n v="189.99"/>
    <n v="110"/>
  </r>
  <r>
    <x v="5"/>
    <x v="0"/>
    <x v="0"/>
    <x v="0"/>
    <x v="1"/>
    <x v="0"/>
    <x v="5"/>
    <x v="5"/>
    <n v="699.89"/>
    <n v="450"/>
    <n v="249.89"/>
  </r>
  <r>
    <x v="6"/>
    <x v="0"/>
    <x v="0"/>
    <x v="2"/>
    <x v="0"/>
    <x v="0"/>
    <x v="6"/>
    <x v="6"/>
    <n v="1299.49"/>
    <n v="899.76"/>
    <n v="399.73"/>
  </r>
  <r>
    <x v="7"/>
    <x v="0"/>
    <x v="0"/>
    <x v="3"/>
    <x v="3"/>
    <x v="2"/>
    <x v="7"/>
    <x v="7"/>
    <n v="95.3"/>
    <n v="60"/>
    <n v="35.299999999999997"/>
  </r>
  <r>
    <x v="8"/>
    <x v="1"/>
    <x v="0"/>
    <x v="1"/>
    <x v="2"/>
    <x v="1"/>
    <x v="8"/>
    <x v="8"/>
    <n v="320.99"/>
    <n v="200.55"/>
    <n v="120.44"/>
  </r>
  <r>
    <x v="9"/>
    <x v="1"/>
    <x v="0"/>
    <x v="0"/>
    <x v="0"/>
    <x v="0"/>
    <x v="9"/>
    <x v="9"/>
    <n v="1599.9"/>
    <n v="1000.75"/>
    <n v="599.15"/>
  </r>
  <r>
    <x v="10"/>
    <x v="1"/>
    <x v="0"/>
    <x v="3"/>
    <x v="1"/>
    <x v="0"/>
    <x v="4"/>
    <x v="0"/>
    <n v="799.99"/>
    <n v="550.23"/>
    <n v="249.76"/>
  </r>
  <r>
    <x v="11"/>
    <x v="1"/>
    <x v="0"/>
    <x v="2"/>
    <x v="4"/>
    <x v="0"/>
    <x v="3"/>
    <x v="4"/>
    <n v="249.99"/>
    <n v="150"/>
    <n v="99.99"/>
  </r>
  <r>
    <x v="12"/>
    <x v="1"/>
    <x v="0"/>
    <x v="1"/>
    <x v="2"/>
    <x v="1"/>
    <x v="5"/>
    <x v="1"/>
    <n v="399.99"/>
    <n v="250"/>
    <n v="149.99"/>
  </r>
  <r>
    <x v="13"/>
    <x v="1"/>
    <x v="0"/>
    <x v="0"/>
    <x v="3"/>
    <x v="2"/>
    <x v="6"/>
    <x v="2"/>
    <n v="80.25"/>
    <n v="45"/>
    <n v="35.25"/>
  </r>
  <r>
    <x v="14"/>
    <x v="1"/>
    <x v="0"/>
    <x v="3"/>
    <x v="0"/>
    <x v="0"/>
    <x v="1"/>
    <x v="5"/>
    <n v="1345.76"/>
    <n v="850.23"/>
    <n v="495.53"/>
  </r>
  <r>
    <x v="15"/>
    <x v="2"/>
    <x v="0"/>
    <x v="2"/>
    <x v="1"/>
    <x v="0"/>
    <x v="7"/>
    <x v="6"/>
    <n v="699.99"/>
    <n v="420.65"/>
    <n v="279.33999999999997"/>
  </r>
  <r>
    <x v="16"/>
    <x v="2"/>
    <x v="0"/>
    <x v="1"/>
    <x v="4"/>
    <x v="0"/>
    <x v="2"/>
    <x v="7"/>
    <n v="259.49"/>
    <n v="155.4"/>
    <n v="104.09"/>
  </r>
  <r>
    <x v="17"/>
    <x v="2"/>
    <x v="0"/>
    <x v="3"/>
    <x v="0"/>
    <x v="0"/>
    <x v="0"/>
    <x v="0"/>
    <n v="1099.99"/>
    <n v="699.99"/>
    <n v="400"/>
  </r>
  <r>
    <x v="18"/>
    <x v="2"/>
    <x v="0"/>
    <x v="2"/>
    <x v="3"/>
    <x v="2"/>
    <x v="4"/>
    <x v="3"/>
    <n v="65.989999999999995"/>
    <n v="40.1"/>
    <n v="25.89"/>
  </r>
  <r>
    <x v="19"/>
    <x v="2"/>
    <x v="0"/>
    <x v="0"/>
    <x v="1"/>
    <x v="0"/>
    <x v="5"/>
    <x v="8"/>
    <n v="799.95"/>
    <n v="550.20000000000005"/>
    <n v="249.75"/>
  </r>
  <r>
    <x v="20"/>
    <x v="2"/>
    <x v="0"/>
    <x v="1"/>
    <x v="2"/>
    <x v="1"/>
    <x v="8"/>
    <x v="4"/>
    <n v="275.5"/>
    <n v="160.75"/>
    <n v="114.75"/>
  </r>
  <r>
    <x v="21"/>
    <x v="2"/>
    <x v="0"/>
    <x v="3"/>
    <x v="4"/>
    <x v="0"/>
    <x v="3"/>
    <x v="2"/>
    <n v="220.5"/>
    <n v="140"/>
    <n v="80.5"/>
  </r>
  <r>
    <x v="22"/>
    <x v="2"/>
    <x v="0"/>
    <x v="2"/>
    <x v="0"/>
    <x v="0"/>
    <x v="2"/>
    <x v="0"/>
    <n v="1499.5"/>
    <n v="980"/>
    <n v="519.5"/>
  </r>
  <r>
    <x v="23"/>
    <x v="3"/>
    <x v="0"/>
    <x v="0"/>
    <x v="3"/>
    <x v="2"/>
    <x v="7"/>
    <x v="6"/>
    <n v="110.99"/>
    <n v="65.3"/>
    <n v="45.69"/>
  </r>
  <r>
    <x v="24"/>
    <x v="3"/>
    <x v="0"/>
    <x v="3"/>
    <x v="1"/>
    <x v="0"/>
    <x v="1"/>
    <x v="5"/>
    <n v="899.99"/>
    <n v="560.75"/>
    <n v="339.24"/>
  </r>
  <r>
    <x v="25"/>
    <x v="3"/>
    <x v="0"/>
    <x v="1"/>
    <x v="2"/>
    <x v="1"/>
    <x v="4"/>
    <x v="2"/>
    <n v="540.25"/>
    <n v="320"/>
    <n v="220.25"/>
  </r>
  <r>
    <x v="26"/>
    <x v="3"/>
    <x v="0"/>
    <x v="2"/>
    <x v="0"/>
    <x v="0"/>
    <x v="6"/>
    <x v="7"/>
    <n v="1290.8900000000001"/>
    <n v="830.9"/>
    <n v="459.99"/>
  </r>
  <r>
    <x v="27"/>
    <x v="3"/>
    <x v="0"/>
    <x v="0"/>
    <x v="4"/>
    <x v="0"/>
    <x v="5"/>
    <x v="6"/>
    <n v="229.99"/>
    <n v="150"/>
    <n v="79.989999999999995"/>
  </r>
  <r>
    <x v="28"/>
    <x v="3"/>
    <x v="0"/>
    <x v="3"/>
    <x v="2"/>
    <x v="1"/>
    <x v="0"/>
    <x v="0"/>
    <n v="310.99"/>
    <n v="190.15"/>
    <n v="120.84"/>
  </r>
  <r>
    <x v="29"/>
    <x v="3"/>
    <x v="0"/>
    <x v="1"/>
    <x v="3"/>
    <x v="2"/>
    <x v="3"/>
    <x v="5"/>
    <n v="85.99"/>
    <n v="50"/>
    <n v="35.99"/>
  </r>
  <r>
    <x v="30"/>
    <x v="4"/>
    <x v="0"/>
    <x v="2"/>
    <x v="1"/>
    <x v="0"/>
    <x v="4"/>
    <x v="3"/>
    <n v="850.75"/>
    <n v="550.1"/>
    <n v="300.64999999999998"/>
  </r>
  <r>
    <x v="31"/>
    <x v="4"/>
    <x v="0"/>
    <x v="0"/>
    <x v="0"/>
    <x v="0"/>
    <x v="9"/>
    <x v="8"/>
    <n v="1599.99"/>
    <n v="1000.75"/>
    <n v="599.24"/>
  </r>
  <r>
    <x v="32"/>
    <x v="4"/>
    <x v="0"/>
    <x v="3"/>
    <x v="2"/>
    <x v="1"/>
    <x v="2"/>
    <x v="2"/>
    <n v="399.9"/>
    <n v="250"/>
    <n v="149.9"/>
  </r>
  <r>
    <x v="33"/>
    <x v="4"/>
    <x v="0"/>
    <x v="2"/>
    <x v="3"/>
    <x v="2"/>
    <x v="5"/>
    <x v="4"/>
    <n v="90.5"/>
    <n v="55"/>
    <n v="35.5"/>
  </r>
  <r>
    <x v="34"/>
    <x v="4"/>
    <x v="0"/>
    <x v="1"/>
    <x v="4"/>
    <x v="0"/>
    <x v="8"/>
    <x v="6"/>
    <n v="249.95"/>
    <n v="160"/>
    <n v="89.95"/>
  </r>
  <r>
    <x v="35"/>
    <x v="4"/>
    <x v="0"/>
    <x v="0"/>
    <x v="1"/>
    <x v="0"/>
    <x v="7"/>
    <x v="0"/>
    <n v="799.89"/>
    <n v="540.22"/>
    <n v="259.67"/>
  </r>
  <r>
    <x v="36"/>
    <x v="4"/>
    <x v="0"/>
    <x v="3"/>
    <x v="0"/>
    <x v="0"/>
    <x v="4"/>
    <x v="3"/>
    <n v="1200.45"/>
    <n v="750.3"/>
    <n v="450.15"/>
  </r>
  <r>
    <x v="37"/>
    <x v="4"/>
    <x v="0"/>
    <x v="2"/>
    <x v="2"/>
    <x v="1"/>
    <x v="1"/>
    <x v="8"/>
    <n v="480.6"/>
    <n v="300.10000000000002"/>
    <n v="180.5"/>
  </r>
  <r>
    <x v="38"/>
    <x v="5"/>
    <x v="0"/>
    <x v="1"/>
    <x v="3"/>
    <x v="2"/>
    <x v="3"/>
    <x v="7"/>
    <n v="65.75"/>
    <n v="40"/>
    <n v="25.75"/>
  </r>
  <r>
    <x v="39"/>
    <x v="5"/>
    <x v="0"/>
    <x v="0"/>
    <x v="0"/>
    <x v="0"/>
    <x v="5"/>
    <x v="5"/>
    <n v="1499.9"/>
    <n v="950"/>
    <n v="549.9"/>
  </r>
  <r>
    <x v="40"/>
    <x v="5"/>
    <x v="0"/>
    <x v="3"/>
    <x v="1"/>
    <x v="0"/>
    <x v="2"/>
    <x v="2"/>
    <n v="899.95"/>
    <n v="560.32000000000005"/>
    <n v="339.63"/>
  </r>
  <r>
    <x v="41"/>
    <x v="5"/>
    <x v="0"/>
    <x v="2"/>
    <x v="4"/>
    <x v="0"/>
    <x v="6"/>
    <x v="4"/>
    <n v="289.99"/>
    <n v="170"/>
    <n v="119.99"/>
  </r>
  <r>
    <x v="42"/>
    <x v="5"/>
    <x v="0"/>
    <x v="1"/>
    <x v="2"/>
    <x v="1"/>
    <x v="4"/>
    <x v="6"/>
    <n v="359.99"/>
    <n v="210"/>
    <n v="149.99"/>
  </r>
  <r>
    <x v="43"/>
    <x v="5"/>
    <x v="0"/>
    <x v="0"/>
    <x v="3"/>
    <x v="2"/>
    <x v="8"/>
    <x v="3"/>
    <n v="99.99"/>
    <n v="60"/>
    <n v="39.99"/>
  </r>
  <r>
    <x v="44"/>
    <x v="5"/>
    <x v="0"/>
    <x v="3"/>
    <x v="0"/>
    <x v="0"/>
    <x v="3"/>
    <x v="2"/>
    <n v="1300.99"/>
    <n v="850.99"/>
    <n v="450"/>
  </r>
  <r>
    <x v="45"/>
    <x v="5"/>
    <x v="0"/>
    <x v="2"/>
    <x v="3"/>
    <x v="2"/>
    <x v="6"/>
    <x v="3"/>
    <n v="75.989999999999995"/>
    <n v="40.75"/>
    <n v="35.24"/>
  </r>
  <r>
    <x v="46"/>
    <x v="6"/>
    <x v="0"/>
    <x v="1"/>
    <x v="1"/>
    <x v="0"/>
    <x v="7"/>
    <x v="7"/>
    <n v="799.99"/>
    <n v="510"/>
    <n v="289.99"/>
  </r>
  <r>
    <x v="47"/>
    <x v="6"/>
    <x v="0"/>
    <x v="0"/>
    <x v="2"/>
    <x v="1"/>
    <x v="4"/>
    <x v="0"/>
    <n v="380.45"/>
    <n v="230.25"/>
    <n v="150.19999999999999"/>
  </r>
  <r>
    <x v="48"/>
    <x v="6"/>
    <x v="0"/>
    <x v="3"/>
    <x v="4"/>
    <x v="0"/>
    <x v="5"/>
    <x v="8"/>
    <n v="249.99"/>
    <n v="150"/>
    <n v="99.99"/>
  </r>
  <r>
    <x v="49"/>
    <x v="6"/>
    <x v="0"/>
    <x v="2"/>
    <x v="0"/>
    <x v="0"/>
    <x v="9"/>
    <x v="6"/>
    <n v="1350.89"/>
    <n v="950.12"/>
    <n v="400.77"/>
  </r>
  <r>
    <x v="50"/>
    <x v="6"/>
    <x v="0"/>
    <x v="1"/>
    <x v="1"/>
    <x v="0"/>
    <x v="0"/>
    <x v="0"/>
    <n v="849.99"/>
    <n v="550.5"/>
    <n v="299.49"/>
  </r>
  <r>
    <x v="51"/>
    <x v="6"/>
    <x v="0"/>
    <x v="0"/>
    <x v="3"/>
    <x v="2"/>
    <x v="8"/>
    <x v="2"/>
    <n v="89.5"/>
    <n v="55"/>
    <n v="34.5"/>
  </r>
  <r>
    <x v="52"/>
    <x v="6"/>
    <x v="0"/>
    <x v="3"/>
    <x v="2"/>
    <x v="1"/>
    <x v="2"/>
    <x v="5"/>
    <n v="299.99"/>
    <n v="180"/>
    <n v="119.99"/>
  </r>
  <r>
    <x v="53"/>
    <x v="6"/>
    <x v="0"/>
    <x v="2"/>
    <x v="0"/>
    <x v="0"/>
    <x v="5"/>
    <x v="6"/>
    <n v="1500"/>
    <n v="1000"/>
    <n v="500"/>
  </r>
  <r>
    <x v="54"/>
    <x v="7"/>
    <x v="0"/>
    <x v="1"/>
    <x v="4"/>
    <x v="0"/>
    <x v="4"/>
    <x v="7"/>
    <n v="249.99"/>
    <n v="160"/>
    <n v="89.99"/>
  </r>
  <r>
    <x v="55"/>
    <x v="7"/>
    <x v="0"/>
    <x v="0"/>
    <x v="2"/>
    <x v="1"/>
    <x v="3"/>
    <x v="8"/>
    <n v="310"/>
    <n v="185"/>
    <n v="125"/>
  </r>
  <r>
    <x v="56"/>
    <x v="7"/>
    <x v="0"/>
    <x v="3"/>
    <x v="3"/>
    <x v="2"/>
    <x v="7"/>
    <x v="0"/>
    <n v="65.75"/>
    <n v="45.25"/>
    <n v="20.5"/>
  </r>
  <r>
    <x v="57"/>
    <x v="7"/>
    <x v="0"/>
    <x v="2"/>
    <x v="1"/>
    <x v="0"/>
    <x v="6"/>
    <x v="6"/>
    <n v="799.95"/>
    <n v="540"/>
    <n v="259.95"/>
  </r>
  <r>
    <x v="58"/>
    <x v="7"/>
    <x v="0"/>
    <x v="1"/>
    <x v="0"/>
    <x v="0"/>
    <x v="9"/>
    <x v="4"/>
    <n v="1400"/>
    <n v="850"/>
    <n v="550"/>
  </r>
  <r>
    <x v="59"/>
    <x v="7"/>
    <x v="0"/>
    <x v="0"/>
    <x v="4"/>
    <x v="0"/>
    <x v="8"/>
    <x v="3"/>
    <n v="279.99"/>
    <n v="180"/>
    <n v="99.99"/>
  </r>
  <r>
    <x v="60"/>
    <x v="7"/>
    <x v="0"/>
    <x v="3"/>
    <x v="2"/>
    <x v="1"/>
    <x v="5"/>
    <x v="8"/>
    <n v="349.99"/>
    <n v="220"/>
    <n v="129.99"/>
  </r>
  <r>
    <x v="61"/>
    <x v="8"/>
    <x v="0"/>
    <x v="2"/>
    <x v="3"/>
    <x v="2"/>
    <x v="2"/>
    <x v="2"/>
    <n v="70.989999999999995"/>
    <n v="40.99"/>
    <n v="30"/>
  </r>
  <r>
    <x v="62"/>
    <x v="8"/>
    <x v="0"/>
    <x v="1"/>
    <x v="0"/>
    <x v="0"/>
    <x v="4"/>
    <x v="6"/>
    <n v="1200"/>
    <n v="750"/>
    <n v="450"/>
  </r>
  <r>
    <x v="63"/>
    <x v="8"/>
    <x v="0"/>
    <x v="0"/>
    <x v="1"/>
    <x v="0"/>
    <x v="3"/>
    <x v="0"/>
    <n v="749.99"/>
    <n v="500"/>
    <n v="249.99"/>
  </r>
  <r>
    <x v="64"/>
    <x v="8"/>
    <x v="0"/>
    <x v="3"/>
    <x v="4"/>
    <x v="0"/>
    <x v="7"/>
    <x v="2"/>
    <n v="239.99"/>
    <n v="150"/>
    <n v="89.99"/>
  </r>
  <r>
    <x v="65"/>
    <x v="8"/>
    <x v="0"/>
    <x v="2"/>
    <x v="0"/>
    <x v="0"/>
    <x v="5"/>
    <x v="5"/>
    <n v="1349.99"/>
    <n v="890"/>
    <n v="459.99"/>
  </r>
  <r>
    <x v="66"/>
    <x v="8"/>
    <x v="0"/>
    <x v="1"/>
    <x v="3"/>
    <x v="2"/>
    <x v="4"/>
    <x v="7"/>
    <n v="80.989999999999995"/>
    <n v="55"/>
    <n v="25.99"/>
  </r>
  <r>
    <x v="67"/>
    <x v="8"/>
    <x v="0"/>
    <x v="0"/>
    <x v="2"/>
    <x v="1"/>
    <x v="9"/>
    <x v="6"/>
    <n v="320.99"/>
    <n v="190"/>
    <n v="130.99"/>
  </r>
  <r>
    <x v="68"/>
    <x v="8"/>
    <x v="0"/>
    <x v="3"/>
    <x v="1"/>
    <x v="0"/>
    <x v="8"/>
    <x v="4"/>
    <n v="799.9"/>
    <n v="520"/>
    <n v="279.89999999999998"/>
  </r>
  <r>
    <x v="69"/>
    <x v="9"/>
    <x v="0"/>
    <x v="2"/>
    <x v="0"/>
    <x v="0"/>
    <x v="6"/>
    <x v="1"/>
    <n v="1400"/>
    <n v="850"/>
    <n v="550"/>
  </r>
  <r>
    <x v="70"/>
    <x v="9"/>
    <x v="0"/>
    <x v="1"/>
    <x v="4"/>
    <x v="0"/>
    <x v="1"/>
    <x v="8"/>
    <n v="250"/>
    <n v="150"/>
    <n v="100"/>
  </r>
  <r>
    <x v="71"/>
    <x v="9"/>
    <x v="0"/>
    <x v="0"/>
    <x v="2"/>
    <x v="1"/>
    <x v="3"/>
    <x v="2"/>
    <n v="289.99"/>
    <n v="190"/>
    <n v="99.99"/>
  </r>
  <r>
    <x v="72"/>
    <x v="9"/>
    <x v="0"/>
    <x v="3"/>
    <x v="1"/>
    <x v="0"/>
    <x v="5"/>
    <x v="4"/>
    <n v="759.99"/>
    <n v="480"/>
    <n v="279.99"/>
  </r>
  <r>
    <x v="73"/>
    <x v="9"/>
    <x v="0"/>
    <x v="2"/>
    <x v="0"/>
    <x v="0"/>
    <x v="6"/>
    <x v="6"/>
    <n v="1550"/>
    <n v="1000"/>
    <n v="550"/>
  </r>
  <r>
    <x v="74"/>
    <x v="9"/>
    <x v="0"/>
    <x v="1"/>
    <x v="3"/>
    <x v="2"/>
    <x v="7"/>
    <x v="7"/>
    <n v="95.99"/>
    <n v="60"/>
    <n v="35.99"/>
  </r>
  <r>
    <x v="75"/>
    <x v="9"/>
    <x v="0"/>
    <x v="0"/>
    <x v="2"/>
    <x v="1"/>
    <x v="9"/>
    <x v="5"/>
    <n v="320.5"/>
    <n v="210"/>
    <n v="110.5"/>
  </r>
  <r>
    <x v="76"/>
    <x v="9"/>
    <x v="0"/>
    <x v="3"/>
    <x v="1"/>
    <x v="0"/>
    <x v="4"/>
    <x v="2"/>
    <n v="699.99"/>
    <n v="400"/>
    <n v="299.99"/>
  </r>
  <r>
    <x v="77"/>
    <x v="10"/>
    <x v="0"/>
    <x v="2"/>
    <x v="0"/>
    <x v="0"/>
    <x v="3"/>
    <x v="4"/>
    <n v="1399.99"/>
    <n v="880"/>
    <n v="519.99"/>
  </r>
  <r>
    <x v="78"/>
    <x v="10"/>
    <x v="0"/>
    <x v="1"/>
    <x v="4"/>
    <x v="0"/>
    <x v="2"/>
    <x v="6"/>
    <n v="289.99"/>
    <n v="180"/>
    <n v="109.99"/>
  </r>
  <r>
    <x v="79"/>
    <x v="10"/>
    <x v="0"/>
    <x v="0"/>
    <x v="3"/>
    <x v="2"/>
    <x v="8"/>
    <x v="3"/>
    <n v="110"/>
    <n v="65"/>
    <n v="45"/>
  </r>
  <r>
    <x v="80"/>
    <x v="10"/>
    <x v="0"/>
    <x v="3"/>
    <x v="0"/>
    <x v="0"/>
    <x v="6"/>
    <x v="0"/>
    <n v="1250"/>
    <n v="790"/>
    <n v="460"/>
  </r>
  <r>
    <x v="81"/>
    <x v="10"/>
    <x v="0"/>
    <x v="2"/>
    <x v="2"/>
    <x v="1"/>
    <x v="5"/>
    <x v="8"/>
    <n v="350"/>
    <n v="200"/>
    <n v="150"/>
  </r>
  <r>
    <x v="82"/>
    <x v="10"/>
    <x v="0"/>
    <x v="1"/>
    <x v="1"/>
    <x v="0"/>
    <x v="4"/>
    <x v="6"/>
    <n v="850.99"/>
    <n v="540"/>
    <n v="310.99"/>
  </r>
  <r>
    <x v="83"/>
    <x v="10"/>
    <x v="0"/>
    <x v="0"/>
    <x v="4"/>
    <x v="0"/>
    <x v="3"/>
    <x v="4"/>
    <n v="249"/>
    <n v="150"/>
    <n v="99"/>
  </r>
  <r>
    <x v="84"/>
    <x v="11"/>
    <x v="0"/>
    <x v="3"/>
    <x v="3"/>
    <x v="2"/>
    <x v="7"/>
    <x v="2"/>
    <n v="85.99"/>
    <n v="50"/>
    <n v="35.99"/>
  </r>
  <r>
    <x v="85"/>
    <x v="11"/>
    <x v="0"/>
    <x v="2"/>
    <x v="2"/>
    <x v="1"/>
    <x v="6"/>
    <x v="3"/>
    <n v="290.99"/>
    <n v="190"/>
    <n v="100.99"/>
  </r>
  <r>
    <x v="86"/>
    <x v="11"/>
    <x v="0"/>
    <x v="1"/>
    <x v="0"/>
    <x v="0"/>
    <x v="8"/>
    <x v="6"/>
    <n v="1200"/>
    <n v="750"/>
    <n v="450"/>
  </r>
  <r>
    <x v="87"/>
    <x v="11"/>
    <x v="0"/>
    <x v="0"/>
    <x v="3"/>
    <x v="2"/>
    <x v="7"/>
    <x v="2"/>
    <n v="85.99"/>
    <n v="50"/>
    <n v="35.99"/>
  </r>
  <r>
    <x v="88"/>
    <x v="11"/>
    <x v="0"/>
    <x v="3"/>
    <x v="2"/>
    <x v="1"/>
    <x v="6"/>
    <x v="3"/>
    <n v="290.99"/>
    <n v="190"/>
    <n v="100.99"/>
  </r>
  <r>
    <x v="89"/>
    <x v="11"/>
    <x v="0"/>
    <x v="2"/>
    <x v="0"/>
    <x v="0"/>
    <x v="8"/>
    <x v="6"/>
    <n v="1200"/>
    <n v="750"/>
    <n v="450"/>
  </r>
  <r>
    <x v="90"/>
    <x v="11"/>
    <x v="0"/>
    <x v="1"/>
    <x v="4"/>
    <x v="0"/>
    <x v="2"/>
    <x v="6"/>
    <n v="289.99"/>
    <n v="180"/>
    <n v="109.99"/>
  </r>
  <r>
    <x v="91"/>
    <x v="11"/>
    <x v="0"/>
    <x v="0"/>
    <x v="3"/>
    <x v="2"/>
    <x v="8"/>
    <x v="3"/>
    <n v="110"/>
    <n v="65"/>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029EAC-AE6C-408D-AC68-E0CD486658EC}" name="category by sale profit margin"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G3:AH8"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axis="axisRow" compact="0" outline="0" showAll="0">
      <items count="6">
        <item x="3"/>
        <item x="0"/>
        <item x="1"/>
        <item x="4"/>
        <item x="2"/>
        <item t="default"/>
      </items>
    </pivotField>
    <pivotField compact="0" outline="0" showAll="0">
      <items count="4">
        <item x="2"/>
        <item x="0"/>
        <item x="1"/>
        <item t="default"/>
      </items>
    </pivotField>
    <pivotField compact="0" outline="0" showAll="0"/>
    <pivotField compact="0" outline="0" showAll="0"/>
    <pivotField dataField="1" compact="0" numFmtId="1" outline="0" showAll="0"/>
    <pivotField compact="0" numFmtId="1" outline="0" showAll="0"/>
    <pivotField compact="0" numFmtId="1" outline="0" showAll="0"/>
  </pivotFields>
  <rowFields count="1">
    <field x="4"/>
  </rowFields>
  <rowItems count="5">
    <i>
      <x/>
    </i>
    <i>
      <x v="1"/>
    </i>
    <i>
      <x v="2"/>
    </i>
    <i>
      <x v="3"/>
    </i>
    <i>
      <x v="4"/>
    </i>
  </rowItems>
  <colItems count="1">
    <i/>
  </colItems>
  <dataFields count="1">
    <dataField name="Sum of Sales Amount" fld="8" showDataAs="percentOfTotal" baseField="0" baseItem="0" numFmtId="10"/>
  </dataFields>
  <chartFormats count="15">
    <chartFormat chart="17" format="19" series="1">
      <pivotArea type="data" outline="0" fieldPosition="0">
        <references count="1">
          <reference field="4294967294" count="1" selected="0">
            <x v="0"/>
          </reference>
        </references>
      </pivotArea>
    </chartFormat>
    <chartFormat chart="17" format="20">
      <pivotArea type="data" outline="0" fieldPosition="0">
        <references count="2">
          <reference field="4294967294" count="1" selected="0">
            <x v="0"/>
          </reference>
          <reference field="4" count="1" selected="0">
            <x v="0"/>
          </reference>
        </references>
      </pivotArea>
    </chartFormat>
    <chartFormat chart="17" format="21">
      <pivotArea type="data" outline="0" fieldPosition="0">
        <references count="2">
          <reference field="4294967294" count="1" selected="0">
            <x v="0"/>
          </reference>
          <reference field="4" count="1" selected="0">
            <x v="1"/>
          </reference>
        </references>
      </pivotArea>
    </chartFormat>
    <chartFormat chart="17" format="22">
      <pivotArea type="data" outline="0" fieldPosition="0">
        <references count="2">
          <reference field="4294967294" count="1" selected="0">
            <x v="0"/>
          </reference>
          <reference field="4" count="1" selected="0">
            <x v="2"/>
          </reference>
        </references>
      </pivotArea>
    </chartFormat>
    <chartFormat chart="17" format="23">
      <pivotArea type="data" outline="0" fieldPosition="0">
        <references count="2">
          <reference field="4294967294" count="1" selected="0">
            <x v="0"/>
          </reference>
          <reference field="4" count="1" selected="0">
            <x v="3"/>
          </reference>
        </references>
      </pivotArea>
    </chartFormat>
    <chartFormat chart="17" format="24">
      <pivotArea type="data" outline="0" fieldPosition="0">
        <references count="2">
          <reference field="4294967294" count="1" selected="0">
            <x v="0"/>
          </reference>
          <reference field="4" count="1" selected="0">
            <x v="4"/>
          </reference>
        </references>
      </pivotArea>
    </chartFormat>
    <chartFormat chart="17" format="25">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4" count="1" selected="0">
            <x v="0"/>
          </reference>
        </references>
      </pivotArea>
    </chartFormat>
    <chartFormat chart="24" format="4"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4" count="1" selected="0">
            <x v="0"/>
          </reference>
        </references>
      </pivotArea>
    </chartFormat>
    <chartFormat chart="25" format="6">
      <pivotArea type="data" outline="0" fieldPosition="0">
        <references count="2">
          <reference field="4294967294" count="1" selected="0">
            <x v="0"/>
          </reference>
          <reference field="4" count="1" selected="0">
            <x v="2"/>
          </reference>
        </references>
      </pivotArea>
    </chartFormat>
    <chartFormat chart="25" format="7">
      <pivotArea type="data" outline="0" fieldPosition="0">
        <references count="2">
          <reference field="4294967294" count="1" selected="0">
            <x v="0"/>
          </reference>
          <reference field="4" count="1" selected="0">
            <x v="3"/>
          </reference>
        </references>
      </pivotArea>
    </chartFormat>
    <chartFormat chart="25" format="8">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filters count="1">
    <filter fld="0" type="dateBetween" evalOrder="-1" id="292"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D173E1-2060-4507-85DA-B395EAA0A84A}" name="bottom 3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J3:K6"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axis="axisRow" compact="0" outline="0" showAll="0" measureFilter="1">
      <items count="6">
        <item x="3"/>
        <item x="0"/>
        <item x="1"/>
        <item x="4"/>
        <item x="2"/>
        <item t="default"/>
      </items>
    </pivotField>
    <pivotField compact="0" outline="0" showAll="0"/>
    <pivotField compact="0" outline="0" showAll="0"/>
    <pivotField compact="0" outline="0" showAll="0"/>
    <pivotField dataField="1" compact="0" numFmtId="1" outline="0" showAll="0"/>
    <pivotField compact="0" numFmtId="1" outline="0" showAll="0"/>
    <pivotField compact="0" numFmtId="1" outline="0" showAll="0"/>
  </pivotFields>
  <rowFields count="1">
    <field x="4"/>
  </rowFields>
  <rowItems count="3">
    <i>
      <x v="1"/>
    </i>
    <i>
      <x v="2"/>
    </i>
    <i>
      <x v="4"/>
    </i>
  </rowItems>
  <colItems count="1">
    <i/>
  </colItems>
  <dataFields count="1">
    <dataField name="Sum of Sales Amount" fld="8" baseField="0" baseItem="0" numFmtId="164"/>
  </dataFields>
  <formats count="1">
    <format dxfId="0">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29"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count" evalOrder="-1" id="30"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D242C5-AC08-458D-9736-4DE9005AA991}" name="product sales and profit margin_x0009_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Y3:AA8" firstHeaderRow="0"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axis="axisRow" compact="0" outline="0" showAll="0">
      <items count="6">
        <item x="3"/>
        <item x="0"/>
        <item x="1"/>
        <item x="4"/>
        <item x="2"/>
        <item t="default"/>
      </items>
    </pivotField>
    <pivotField compact="0" outline="0" showAll="0"/>
    <pivotField compact="0" outline="0" showAll="0"/>
    <pivotField compact="0" outline="0" showAll="0"/>
    <pivotField dataField="1" compact="0" numFmtId="1" outline="0" showAll="0"/>
    <pivotField compact="0" numFmtId="1" outline="0" showAll="0"/>
    <pivotField dataField="1" compact="0" numFmtId="1" outline="0" showAll="0"/>
  </pivotFields>
  <rowFields count="1">
    <field x="4"/>
  </rowFields>
  <rowItems count="5">
    <i>
      <x/>
    </i>
    <i>
      <x v="1"/>
    </i>
    <i>
      <x v="2"/>
    </i>
    <i>
      <x v="3"/>
    </i>
    <i>
      <x v="4"/>
    </i>
  </rowItems>
  <colFields count="1">
    <field x="-2"/>
  </colFields>
  <colItems count="2">
    <i>
      <x/>
    </i>
    <i i="1">
      <x v="1"/>
    </i>
  </colItems>
  <dataFields count="2">
    <dataField name="Sum of Sales Amount" fld="8" baseField="0" baseItem="0"/>
    <dataField name="Sum of Profit Margin" fld="10" baseField="0" baseItem="0"/>
  </dataFields>
  <formats count="1">
    <format dxfId="1">
      <pivotArea outline="0" collapsedLevelsAreSubtotals="1" fieldPosition="0"/>
    </format>
  </formats>
  <chartFormats count="2">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dateBetween" evalOrder="-1" id="145"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7624DC-0AF9-46BE-A2BB-ACC2B9FB56E4}" name="sales by product category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M3:N6"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axis="axisRow" compact="0" outline="0" showAll="0">
      <items count="4">
        <item x="2"/>
        <item x="0"/>
        <item x="1"/>
        <item t="default"/>
      </items>
    </pivotField>
    <pivotField compact="0" outline="0" showAll="0"/>
    <pivotField compact="0" outline="0" showAll="0"/>
    <pivotField dataField="1" compact="0" numFmtId="1" outline="0" showAll="0"/>
    <pivotField compact="0" numFmtId="1" outline="0" showAll="0"/>
    <pivotField compact="0" numFmtId="1" outline="0" showAll="0"/>
  </pivotFields>
  <rowFields count="1">
    <field x="5"/>
  </rowFields>
  <rowItems count="3">
    <i>
      <x/>
    </i>
    <i>
      <x v="1"/>
    </i>
    <i>
      <x v="2"/>
    </i>
  </rowItems>
  <colItems count="1">
    <i/>
  </colItems>
  <dataFields count="1">
    <dataField name="Sum of Sales Amount" fld="8" showDataAs="percentOfTotal" baseField="5" baseItem="0" numFmtId="10"/>
  </dataFields>
  <formats count="2">
    <format dxfId="3">
      <pivotArea outline="0" collapsedLevelsAreSubtotals="1" fieldPosition="0"/>
    </format>
    <format dxfId="2">
      <pivotArea outline="0" fieldPosition="0">
        <references count="1">
          <reference field="4294967294" count="1">
            <x v="0"/>
          </reference>
        </references>
      </pivotArea>
    </format>
  </formats>
  <chartFormats count="5">
    <chartFormat chart="23" format="13" series="1">
      <pivotArea type="data" outline="0" fieldPosition="0">
        <references count="1">
          <reference field="4294967294" count="1" selected="0">
            <x v="0"/>
          </reference>
        </references>
      </pivotArea>
    </chartFormat>
    <chartFormat chart="23" format="14">
      <pivotArea type="data" outline="0" fieldPosition="0">
        <references count="2">
          <reference field="4294967294" count="1" selected="0">
            <x v="0"/>
          </reference>
          <reference field="5" count="1" selected="0">
            <x v="0"/>
          </reference>
        </references>
      </pivotArea>
    </chartFormat>
    <chartFormat chart="23" format="15">
      <pivotArea type="data" outline="0" fieldPosition="0">
        <references count="2">
          <reference field="4294967294" count="1" selected="0">
            <x v="0"/>
          </reference>
          <reference field="5" count="1" selected="0">
            <x v="1"/>
          </reference>
        </references>
      </pivotArea>
    </chartFormat>
    <chartFormat chart="23" format="16">
      <pivotArea type="data" outline="0" fieldPosition="0">
        <references count="2">
          <reference field="4294967294" count="1" selected="0">
            <x v="0"/>
          </reference>
          <reference field="5" count="1" selected="0">
            <x v="2"/>
          </reference>
        </references>
      </pivotArea>
    </chartFormat>
    <chartFormat chart="23" format="1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4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A55077-77B9-40D0-B028-B31F5B3F999A}" name="top 3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G3:H6"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axis="axisRow" compact="0" outline="0" showAll="0" measureFilter="1">
      <items count="6">
        <item x="3"/>
        <item x="0"/>
        <item x="1"/>
        <item x="4"/>
        <item x="2"/>
        <item t="default"/>
      </items>
    </pivotField>
    <pivotField compact="0" outline="0" showAll="0"/>
    <pivotField compact="0" outline="0" showAll="0"/>
    <pivotField compact="0" outline="0" showAll="0"/>
    <pivotField dataField="1" compact="0" numFmtId="1" outline="0" showAll="0"/>
    <pivotField compact="0" numFmtId="1" outline="0" showAll="0"/>
    <pivotField compact="0" numFmtId="1" outline="0" showAll="0"/>
  </pivotFields>
  <rowFields count="1">
    <field x="4"/>
  </rowFields>
  <rowItems count="3">
    <i>
      <x v="1"/>
    </i>
    <i>
      <x v="2"/>
    </i>
    <i>
      <x v="4"/>
    </i>
  </rowItems>
  <colItems count="1">
    <i/>
  </colItems>
  <dataFields count="1">
    <dataField name="Sum of Sales Amount" fld="8" baseField="0" baseItem="0" numFmtId="164"/>
  </dataFields>
  <formats count="1">
    <format dxfId="4">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28"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4" type="count" evalOrder="-1" id="29"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FBCD68-E7A3-4350-99D8-0D82D1C03BA5}" name="top 5 customers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S3:T8"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pivotField axis="axisRow" compact="0" outline="0" showAll="0" measureFilter="1">
      <items count="11">
        <item x="8"/>
        <item x="6"/>
        <item x="7"/>
        <item x="2"/>
        <item x="1"/>
        <item x="0"/>
        <item x="3"/>
        <item x="4"/>
        <item x="9"/>
        <item x="5"/>
        <item t="default"/>
      </items>
    </pivotField>
    <pivotField compact="0" outline="0" showAll="0"/>
    <pivotField dataField="1" compact="0" numFmtId="1" outline="0" showAll="0"/>
    <pivotField compact="0" numFmtId="1" outline="0" showAll="0"/>
    <pivotField compact="0" numFmtId="1" outline="0" showAll="0"/>
  </pivotFields>
  <rowFields count="1">
    <field x="6"/>
  </rowFields>
  <rowItems count="5">
    <i>
      <x v="1"/>
    </i>
    <i>
      <x v="6"/>
    </i>
    <i>
      <x v="7"/>
    </i>
    <i>
      <x v="8"/>
    </i>
    <i>
      <x v="9"/>
    </i>
  </rowItems>
  <colItems count="1">
    <i/>
  </colItems>
  <dataFields count="1">
    <dataField name="Sum of Sales Amount" fld="8" showDataAs="percentOfTotal" baseField="6" baseItem="6" numFmtId="10"/>
  </dataFields>
  <formats count="2">
    <format dxfId="6">
      <pivotArea outline="0" collapsedLevelsAreSubtotals="1" fieldPosition="0"/>
    </format>
    <format dxfId="5">
      <pivotArea outline="0" fieldPosition="0">
        <references count="1">
          <reference field="4294967294" count="1">
            <x v="0"/>
          </reference>
        </references>
      </pivotArea>
    </format>
  </formats>
  <chartFormats count="3">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29"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10C516-B1CD-428D-970E-D69232439FF1}"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M3:AM4" firstHeaderRow="1" firstDataRow="1" firstDataCol="0"/>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items count="4">
        <item x="2"/>
        <item x="0"/>
        <item x="1"/>
        <item t="default"/>
      </items>
    </pivotField>
    <pivotField compact="0" outline="0" showAll="0"/>
    <pivotField compact="0" outline="0" showAll="0"/>
    <pivotField compact="0" numFmtId="1" outline="0" showAll="0"/>
    <pivotField compact="0" numFmtId="1" outline="0" showAll="0"/>
    <pivotField dataField="1" compact="0" numFmtId="1" outline="0" showAll="0"/>
  </pivotFields>
  <rowItems count="1">
    <i/>
  </rowItems>
  <colItems count="1">
    <i/>
  </colItems>
  <dataFields count="1">
    <dataField name="Sum of Profit Margin" fld="10" baseField="0" baseItem="0"/>
  </dataFields>
  <formats count="1">
    <format dxfId="7">
      <pivotArea outline="0" collapsedLevelsAreSubtotals="1" fieldPosition="0"/>
    </format>
  </formats>
  <pivotTableStyleInfo name="PivotStyleLight16" showRowHeaders="1" showColHeaders="1" showRowStripes="0" showColStripes="0" showLastColumn="1"/>
  <filters count="1">
    <filter fld="0" type="dateBetween" evalOrder="-1" id="292"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1FB07E5-5839-4EFD-A71E-4189E82B8BC9}" name="frofit by month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V3:W15"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axis="axisRow"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pivotField compact="0" outline="0" showAll="0"/>
    <pivotField compact="0" outline="0" showAll="0"/>
    <pivotField compact="0" numFmtId="1" outline="0" showAll="0"/>
    <pivotField compact="0" numFmtId="1" outline="0" showAll="0"/>
    <pivotField dataField="1" compact="0" numFmtId="1" outline="0" showAll="0"/>
  </pivotFields>
  <rowFields count="1">
    <field x="1"/>
  </rowFields>
  <rowItems count="12">
    <i>
      <x/>
    </i>
    <i>
      <x v="1"/>
    </i>
    <i>
      <x v="2"/>
    </i>
    <i>
      <x v="3"/>
    </i>
    <i>
      <x v="4"/>
    </i>
    <i>
      <x v="5"/>
    </i>
    <i>
      <x v="6"/>
    </i>
    <i>
      <x v="7"/>
    </i>
    <i>
      <x v="8"/>
    </i>
    <i>
      <x v="9"/>
    </i>
    <i>
      <x v="10"/>
    </i>
    <i>
      <x v="11"/>
    </i>
  </rowItems>
  <colItems count="1">
    <i/>
  </colItems>
  <dataFields count="1">
    <dataField name="Sum of Profit Margin" fld="10" baseField="0" baseItem="0" numFmtId="164"/>
  </dataFields>
  <formats count="1">
    <format dxfId="8">
      <pivotArea outline="0" collapsedLevelsAreSubtotals="1" fieldPosition="0"/>
    </format>
  </formats>
  <chartFormats count="1">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09"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F940BE-0F00-463D-8A74-4118688C56D2}" name="sales by month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D3:E15"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axis="axisRow"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pivotField compact="0" outline="0" showAll="0"/>
    <pivotField compact="0" outline="0" showAll="0"/>
    <pivotField dataField="1" compact="0" numFmtId="1" outline="0" showAll="0"/>
    <pivotField compact="0" numFmtId="1" outline="0" showAll="0"/>
    <pivotField compact="0" numFmtId="1" outline="0" showAll="0"/>
  </pivotFields>
  <rowFields count="1">
    <field x="1"/>
  </rowFields>
  <rowItems count="12">
    <i>
      <x/>
    </i>
    <i>
      <x v="1"/>
    </i>
    <i>
      <x v="2"/>
    </i>
    <i>
      <x v="3"/>
    </i>
    <i>
      <x v="4"/>
    </i>
    <i>
      <x v="5"/>
    </i>
    <i>
      <x v="6"/>
    </i>
    <i>
      <x v="7"/>
    </i>
    <i>
      <x v="8"/>
    </i>
    <i>
      <x v="9"/>
    </i>
    <i>
      <x v="10"/>
    </i>
    <i>
      <x v="11"/>
    </i>
  </rowItems>
  <colItems count="1">
    <i/>
  </colItems>
  <dataFields count="1">
    <dataField name="Sum of Sales Amount" fld="8" baseField="0" baseItem="0" numFmtId="164"/>
  </dataFields>
  <formats count="1">
    <format dxfId="9">
      <pivotArea outline="0" collapsedLevelsAreSubtotals="1" fieldPosition="0"/>
    </format>
  </formats>
  <chartFormats count="2">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filters count="1">
    <filter fld="0" type="dateBetween" evalOrder="-1" id="303"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F37D6DD-BBE8-42B2-8B8A-56E46CBFCFD3}"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J3:AJ4" firstHeaderRow="1" firstDataRow="1" firstDataCol="0"/>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items count="4">
        <item x="2"/>
        <item x="0"/>
        <item x="1"/>
        <item t="default"/>
      </items>
    </pivotField>
    <pivotField compact="0" outline="0" showAll="0"/>
    <pivotField compact="0" outline="0" showAll="0"/>
    <pivotField dataField="1" compact="0" numFmtId="1" outline="0" showAll="0"/>
    <pivotField compact="0" numFmtId="1" outline="0" showAll="0"/>
    <pivotField compact="0" numFmtId="1" outline="0" showAll="0"/>
  </pivotFields>
  <rowItems count="1">
    <i/>
  </rowItems>
  <colItems count="1">
    <i/>
  </colItems>
  <dataFields count="1">
    <dataField name="Sum of Sales Amount" fld="8" baseField="4" baseItem="0" numFmtId="164"/>
  </dataFields>
  <formats count="1">
    <format dxfId="10">
      <pivotArea outline="0" collapsedLevelsAreSubtotals="1" fieldPosition="0"/>
    </format>
  </formats>
  <pivotTableStyleInfo name="PivotStyleLight16" showRowHeaders="1" showColHeaders="1" showRowStripes="0" showColStripes="0" showLastColumn="1"/>
  <filters count="1">
    <filter fld="0" type="dateBetween" evalOrder="-1" id="292"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407B2E-CAB3-4AC1-9986-3E5E4DDBFF74}" name="sales by year regio"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C3:AE7" firstHeaderRow="1" firstDataRow="1" firstDataCol="2"/>
  <pivotFields count="11">
    <pivotField compact="0" numFmtId="14" outline="0" showAll="0" defaultSubtota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s>
    </pivotField>
    <pivotField compact="0" outline="0" showAll="0" defaultSubtotal="0">
      <items count="12">
        <item x="0"/>
        <item x="1"/>
        <item x="2"/>
        <item x="3"/>
        <item x="4"/>
        <item x="5"/>
        <item x="6"/>
        <item x="7"/>
        <item x="8"/>
        <item x="9"/>
        <item x="10"/>
        <item x="11"/>
      </items>
    </pivotField>
    <pivotField axis="axisRow" compact="0" outline="0" showAll="0" defaultSubtotal="0">
      <items count="1">
        <item x="0"/>
      </items>
    </pivotField>
    <pivotField axis="axisRow" compact="0" outline="0" showAll="0" defaultSubtotal="0">
      <items count="7">
        <item x="0"/>
        <item x="3"/>
        <item x="2"/>
        <item x="1"/>
        <item h="1" f="1" x="4"/>
        <item h="1" f="1" x="5"/>
        <item h="1" f="1" x="6"/>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dataField="1" compact="0" numFmtId="1" outline="0" showAll="0" defaultSubtotal="0"/>
    <pivotField compact="0" numFmtId="1" outline="0" showAll="0" defaultSubtotal="0"/>
    <pivotField compact="0" numFmtId="1" outline="0" showAll="0" defaultSubtotal="0"/>
  </pivotFields>
  <rowFields count="2">
    <field x="3"/>
    <field x="2"/>
  </rowFields>
  <rowItems count="4">
    <i>
      <x/>
      <x/>
    </i>
    <i>
      <x v="1"/>
      <x/>
    </i>
    <i>
      <x v="2"/>
      <x/>
    </i>
    <i>
      <x v="3"/>
      <x/>
    </i>
  </rowItems>
  <colItems count="1">
    <i/>
  </colItems>
  <dataFields count="1">
    <dataField name="Sum of Sales Amount" fld="8" baseField="0" baseItem="0"/>
  </dataFields>
  <formats count="1">
    <format dxfId="11">
      <pivotArea outline="0" fieldPosition="0">
        <references count="2">
          <reference field="2" count="0" selected="0"/>
          <reference field="3" count="4" selected="0">
            <x v="0"/>
            <x v="1"/>
            <x v="2"/>
            <x v="3"/>
          </reference>
        </references>
      </pivotArea>
    </format>
  </formats>
  <pivotTableStyleInfo name="PivotStyleLight16" showRowHeaders="1" showColHeaders="1" showRowStripes="0" showColStripes="0" showLastColumn="1"/>
  <filters count="1">
    <filter fld="0" type="dateBetween" evalOrder="-1" id="148"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C53A526-058A-4A3A-BF19-6594A07C4216}" name="top 3 salesperson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P3:Q6"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items count="8">
        <item x="0"/>
        <item x="3"/>
        <item x="2"/>
        <item x="1"/>
        <item f="1" x="4"/>
        <item f="1" x="5"/>
        <item f="1" x="6"/>
        <item t="default"/>
      </items>
    </pivotField>
    <pivotField compact="0" outline="0" showAll="0">
      <items count="6">
        <item x="3"/>
        <item x="0"/>
        <item x="1"/>
        <item x="4"/>
        <item x="2"/>
        <item t="default"/>
      </items>
    </pivotField>
    <pivotField compact="0" outline="0" showAll="0"/>
    <pivotField compact="0" outline="0" showAll="0"/>
    <pivotField axis="axisRow" compact="0" outline="0" showAll="0" measureFilter="1">
      <items count="11">
        <item x="9"/>
        <item x="8"/>
        <item x="7"/>
        <item x="1"/>
        <item x="5"/>
        <item x="6"/>
        <item x="0"/>
        <item x="2"/>
        <item x="4"/>
        <item x="3"/>
        <item t="default"/>
      </items>
    </pivotField>
    <pivotField dataField="1" compact="0" numFmtId="1" outline="0" showAll="0"/>
    <pivotField compact="0" numFmtId="1" outline="0" showAll="0"/>
    <pivotField compact="0" numFmtId="1" outline="0" showAll="0"/>
  </pivotFields>
  <rowFields count="1">
    <field x="7"/>
  </rowFields>
  <rowItems count="3">
    <i>
      <x v="4"/>
    </i>
    <i>
      <x v="5"/>
    </i>
    <i>
      <x v="6"/>
    </i>
  </rowItems>
  <colItems count="1">
    <i/>
  </colItems>
  <dataFields count="1">
    <dataField name="Sum of Sales Amount" fld="8" baseField="0" baseItem="0" numFmtId="164"/>
  </dataFields>
  <formats count="1">
    <format dxfId="12">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28"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7"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3DFC82E-9A7A-4A97-83CF-6BED7F888508}" name="sales by region_x0009_"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3">
  <location ref="A3:B7" firstHeaderRow="1" firstDataRow="1" firstDataCol="1"/>
  <pivotFields count="11">
    <pivotField compact="0" numFmtId="14" outline="0"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compact="0" outline="0" showAll="0">
      <items count="13">
        <item x="0"/>
        <item x="1"/>
        <item x="2"/>
        <item x="3"/>
        <item x="4"/>
        <item x="5"/>
        <item x="6"/>
        <item x="7"/>
        <item x="8"/>
        <item x="9"/>
        <item x="10"/>
        <item x="11"/>
        <item t="default"/>
      </items>
    </pivotField>
    <pivotField compact="0" outline="0" showAll="0"/>
    <pivotField axis="axisRow" compact="0" outline="0" showAll="0" measureFilter="1">
      <items count="8">
        <item x="0"/>
        <item x="3"/>
        <item x="2"/>
        <item x="1"/>
        <item f="1" x="4"/>
        <item f="1" x="5"/>
        <item f="1" x="6"/>
        <item t="default"/>
      </items>
    </pivotField>
    <pivotField compact="0" outline="0" showAll="0">
      <items count="6">
        <item x="3"/>
        <item x="0"/>
        <item x="1"/>
        <item x="4"/>
        <item x="2"/>
        <item t="default"/>
      </items>
    </pivotField>
    <pivotField compact="0" outline="0" showAll="0"/>
    <pivotField compact="0" outline="0" showAll="0"/>
    <pivotField compact="0" outline="0" showAll="0"/>
    <pivotField dataField="1" compact="0" numFmtId="1" outline="0" showAll="0"/>
    <pivotField compact="0" numFmtId="1" outline="0" showAll="0"/>
    <pivotField compact="0" numFmtId="1" outline="0" showAll="0"/>
  </pivotFields>
  <rowFields count="1">
    <field x="3"/>
  </rowFields>
  <rowItems count="4">
    <i>
      <x/>
    </i>
    <i>
      <x v="1"/>
    </i>
    <i>
      <x v="2"/>
    </i>
    <i>
      <x v="3"/>
    </i>
  </rowItems>
  <colItems count="1">
    <i/>
  </colItems>
  <dataFields count="1">
    <dataField name="Sum of Sales Amount" fld="8" baseField="0" baseItem="0" numFmtId="164"/>
  </dataFields>
  <formats count="1">
    <format dxfId="13">
      <pivotArea outline="0" collapsedLevelsAreSubtotals="1" fieldPosition="0"/>
    </format>
  </formats>
  <chartFormats count="1">
    <chartFormat chart="2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44" name="Date">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 fld="3" type="count" evalOrder="-1" id="1"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8268AC7-8E44-4C42-9A66-658294E7BBE2}" sourceName="Month">
  <pivotTables>
    <pivotTable tabId="2" name="sales by year regio"/>
    <pivotTable tabId="2" name="bottom 3_x0009_"/>
    <pivotTable tabId="2" name="category by sale profit margin"/>
    <pivotTable tabId="2" name="product sales and profit margin_x0009__x0009_"/>
    <pivotTable tabId="2" name="sales by product category_x0009_"/>
    <pivotTable tabId="2" name="sales by region_x0009_"/>
    <pivotTable tabId="2" name="top 3_x0009_"/>
    <pivotTable tabId="2" name="PivotTable1"/>
    <pivotTable tabId="2" name="PivotTable2"/>
  </pivotTables>
  <data>
    <tabular pivotCacheId="908802277">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DA89106-C34A-4669-8CF9-426090C4900A}" sourceName="Product">
  <pivotTables>
    <pivotTable tabId="2" name="frofit by month_x0009_"/>
    <pivotTable tabId="2" name="sales by month_x0009_"/>
    <pivotTable tabId="2" name="sales by region_x0009_"/>
    <pivotTable tabId="2" name="sales by year regio"/>
    <pivotTable tabId="2" name="PivotTable1"/>
    <pivotTable tabId="2" name="PivotTable2"/>
  </pivotTables>
  <data>
    <tabular pivotCacheId="908802277">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ECC4894-0BBF-40C5-B07D-6BF587501CC8}" cache="Slicer_Month" caption="Month" style="Slicer Style 2" rowHeight="457200"/>
  <slicer name="Product" xr10:uid="{33E1C9F1-008D-452C-9842-9392154A3268}" cache="Slicer_Product" caption="Product" columnCount="5" style="Slicer Style 2" rowHeight="3657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39E5F8-484C-48D4-BFD3-18C4EA9C451F}" name="Table2" displayName="Table2" ref="A1:K93" totalsRowShown="0" headerRowDxfId="27" dataDxfId="26" tableBorderDxfId="25">
  <autoFilter ref="A1:K93" xr:uid="{1A39E5F8-484C-48D4-BFD3-18C4EA9C451F}"/>
  <tableColumns count="11">
    <tableColumn id="1" xr3:uid="{5B19D3ED-756E-4C79-8C31-2D45673FB70E}" name="Date" dataDxfId="24"/>
    <tableColumn id="2" xr3:uid="{30300FAE-3FE6-4D41-A489-14A1676101C8}" name="Month" dataDxfId="23">
      <calculatedColumnFormula>TEXT(A2,"mmmm")</calculatedColumnFormula>
    </tableColumn>
    <tableColumn id="3" xr3:uid="{96BE14B9-B346-4AA5-8014-B052B181A0E3}" name="year" dataDxfId="22">
      <calculatedColumnFormula>TEXT(A2,"yyyy")</calculatedColumnFormula>
    </tableColumn>
    <tableColumn id="4" xr3:uid="{23AC372B-4C41-42CC-877D-E5B970F62B1B}" name="Region" dataDxfId="21"/>
    <tableColumn id="5" xr3:uid="{12F352CF-0738-41B4-A96B-5E897D1E6084}" name="Product" dataDxfId="20"/>
    <tableColumn id="6" xr3:uid="{3DD60227-30BA-4C0F-B3DC-1439DAC104A2}" name="Product Category" dataDxfId="19"/>
    <tableColumn id="7" xr3:uid="{D3F9D084-F108-4EDA-A58C-52E96AD93B2F}" name="Customer Name" dataDxfId="18"/>
    <tableColumn id="8" xr3:uid="{86068344-51AF-4214-8D52-016349FE024C}" name="Salesperson" dataDxfId="17"/>
    <tableColumn id="9" xr3:uid="{BC043ED4-A763-4A7A-B9E7-32FD563DD6B7}" name="Sales Amount" dataDxfId="16"/>
    <tableColumn id="10" xr3:uid="{C87AEED2-637C-4531-81A0-22BBEBF042F2}" name="Cost" dataDxfId="15"/>
    <tableColumn id="11" xr3:uid="{3497E752-F51E-456E-BDB4-BEF529D708D2}" name="Profit Margin"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8F55FDE-00DE-4DDE-9CB0-06681AA4F51C}" sourceName="Date">
  <pivotTables>
    <pivotTable tabId="2" name="category by sale profit margin"/>
    <pivotTable tabId="2" name="product sales and profit margin_x0009__x0009_"/>
    <pivotTable tabId="2" name="sales by product category_x0009_"/>
    <pivotTable tabId="2" name="sales by region_x0009_"/>
    <pivotTable tabId="2" name="sales by year regio"/>
    <pivotTable tabId="2" name="PivotTable1"/>
    <pivotTable tabId="2" name="PivotTable2"/>
  </pivotTables>
  <state minimalRefreshVersion="6" lastRefreshVersion="6" pivotCacheId="908802277" filterType="dateBetween">
    <selection startDate="2023-01-01T00:00:00" endDate="2023-12-31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C7BDF7E-DA24-445E-83E8-38816CBD0425}" cache="NativeTimeline_Date" caption="Date" showHeader="0" showHorizontalScrollbar="0" level="2" selectionLevel="0" scrollPosition="2023-01-01T00:00:00" style="Timeline Style 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28B5-7C11-4802-BCAC-0BCE08EE7DB1}">
  <dimension ref="A1:K101"/>
  <sheetViews>
    <sheetView tabSelected="1" zoomScaleNormal="100" workbookViewId="0">
      <selection activeCell="L8" sqref="L8"/>
    </sheetView>
  </sheetViews>
  <sheetFormatPr defaultRowHeight="15" customHeight="1" x14ac:dyDescent="0.25"/>
  <cols>
    <col min="1" max="1" width="10.42578125" bestFit="1" customWidth="1"/>
    <col min="2" max="3" width="10.42578125" customWidth="1"/>
    <col min="4" max="4" width="9.42578125" customWidth="1"/>
    <col min="5" max="5" width="12.140625" bestFit="1" customWidth="1"/>
    <col min="6" max="6" width="18.7109375" customWidth="1"/>
    <col min="7" max="7" width="17.85546875" customWidth="1"/>
    <col min="8" max="8" width="15.42578125" bestFit="1" customWidth="1"/>
    <col min="9" max="9" width="15.42578125" customWidth="1"/>
    <col min="10" max="10" width="7.5703125" bestFit="1" customWidth="1"/>
    <col min="11" max="11" width="14.5703125" customWidth="1"/>
  </cols>
  <sheetData>
    <row r="1" spans="1:11" ht="15" customHeight="1" x14ac:dyDescent="0.25">
      <c r="A1" s="14" t="s">
        <v>0</v>
      </c>
      <c r="B1" s="14" t="s">
        <v>42</v>
      </c>
      <c r="C1" s="14" t="s">
        <v>63</v>
      </c>
      <c r="D1" s="14" t="s">
        <v>1</v>
      </c>
      <c r="E1" s="14" t="s">
        <v>2</v>
      </c>
      <c r="F1" s="14" t="s">
        <v>3</v>
      </c>
      <c r="G1" s="14" t="s">
        <v>4</v>
      </c>
      <c r="H1" s="14" t="s">
        <v>5</v>
      </c>
      <c r="I1" s="14" t="s">
        <v>6</v>
      </c>
      <c r="J1" s="14" t="s">
        <v>7</v>
      </c>
      <c r="K1" s="14" t="s">
        <v>8</v>
      </c>
    </row>
    <row r="2" spans="1:11" ht="15" customHeight="1" x14ac:dyDescent="0.25">
      <c r="A2" s="5">
        <v>44927</v>
      </c>
      <c r="B2" s="5" t="str">
        <f>TEXT(A2,"mmmm")</f>
        <v>January</v>
      </c>
      <c r="C2" s="5" t="str">
        <f>TEXT(A2,"yyyy")</f>
        <v>2023</v>
      </c>
      <c r="D2" s="4" t="s">
        <v>18</v>
      </c>
      <c r="E2" s="6" t="s">
        <v>10</v>
      </c>
      <c r="F2" s="6" t="s">
        <v>11</v>
      </c>
      <c r="G2" s="6" t="s">
        <v>12</v>
      </c>
      <c r="H2" s="6" t="s">
        <v>13</v>
      </c>
      <c r="I2" s="7">
        <v>1150.24</v>
      </c>
      <c r="J2" s="7">
        <v>789.32</v>
      </c>
      <c r="K2" s="7">
        <v>360.92</v>
      </c>
    </row>
    <row r="3" spans="1:11" ht="15" customHeight="1" x14ac:dyDescent="0.25">
      <c r="A3" s="8">
        <v>44931</v>
      </c>
      <c r="B3" s="8" t="str">
        <f t="shared" ref="B3:B66" si="0">TEXT(A3,"mmmm")</f>
        <v>January</v>
      </c>
      <c r="C3" s="8" t="str">
        <f t="shared" ref="C3:C66" si="1">TEXT(A3,"yyyy")</f>
        <v>2023</v>
      </c>
      <c r="D3" s="4" t="s">
        <v>23</v>
      </c>
      <c r="E3" s="9" t="s">
        <v>15</v>
      </c>
      <c r="F3" s="9" t="s">
        <v>11</v>
      </c>
      <c r="G3" s="9" t="s">
        <v>16</v>
      </c>
      <c r="H3" s="9" t="s">
        <v>17</v>
      </c>
      <c r="I3" s="10">
        <v>799.99</v>
      </c>
      <c r="J3" s="10">
        <v>500.43</v>
      </c>
      <c r="K3" s="10">
        <v>299.56</v>
      </c>
    </row>
    <row r="4" spans="1:11" ht="15" customHeight="1" x14ac:dyDescent="0.25">
      <c r="A4" s="5">
        <v>44935</v>
      </c>
      <c r="B4" s="5" t="str">
        <f t="shared" si="0"/>
        <v>January</v>
      </c>
      <c r="C4" s="5" t="str">
        <f t="shared" si="1"/>
        <v>2023</v>
      </c>
      <c r="D4" s="4" t="s">
        <v>14</v>
      </c>
      <c r="E4" s="6" t="s">
        <v>19</v>
      </c>
      <c r="F4" s="6" t="s">
        <v>20</v>
      </c>
      <c r="G4" s="6" t="s">
        <v>21</v>
      </c>
      <c r="H4" s="6" t="s">
        <v>22</v>
      </c>
      <c r="I4" s="7">
        <v>450.75</v>
      </c>
      <c r="J4" s="7">
        <v>290.5</v>
      </c>
      <c r="K4" s="7">
        <v>160.25</v>
      </c>
    </row>
    <row r="5" spans="1:11" ht="15" customHeight="1" x14ac:dyDescent="0.25">
      <c r="A5" s="8">
        <v>44939</v>
      </c>
      <c r="B5" s="8" t="str">
        <f t="shared" si="0"/>
        <v>January</v>
      </c>
      <c r="C5" s="8" t="str">
        <f t="shared" si="1"/>
        <v>2023</v>
      </c>
      <c r="D5" s="4" t="s">
        <v>9</v>
      </c>
      <c r="E5" s="9" t="s">
        <v>24</v>
      </c>
      <c r="F5" s="9" t="s">
        <v>25</v>
      </c>
      <c r="G5" s="9" t="s">
        <v>26</v>
      </c>
      <c r="H5" s="9" t="s">
        <v>27</v>
      </c>
      <c r="I5" s="10">
        <v>120.45</v>
      </c>
      <c r="J5" s="10">
        <v>70.23</v>
      </c>
      <c r="K5" s="10">
        <v>50.22</v>
      </c>
    </row>
    <row r="6" spans="1:11" ht="15" customHeight="1" x14ac:dyDescent="0.25">
      <c r="A6" s="5">
        <v>44943</v>
      </c>
      <c r="B6" s="5" t="str">
        <f t="shared" si="0"/>
        <v>January</v>
      </c>
      <c r="C6" s="5" t="str">
        <f t="shared" si="1"/>
        <v>2023</v>
      </c>
      <c r="D6" s="4" t="s">
        <v>23</v>
      </c>
      <c r="E6" s="6" t="s">
        <v>28</v>
      </c>
      <c r="F6" s="6" t="s">
        <v>11</v>
      </c>
      <c r="G6" s="6" t="s">
        <v>29</v>
      </c>
      <c r="H6" s="6" t="s">
        <v>30</v>
      </c>
      <c r="I6" s="7">
        <v>299.99</v>
      </c>
      <c r="J6" s="7">
        <v>189.99</v>
      </c>
      <c r="K6" s="7">
        <v>110</v>
      </c>
    </row>
    <row r="7" spans="1:11" ht="15" customHeight="1" x14ac:dyDescent="0.25">
      <c r="A7" s="8">
        <v>44947</v>
      </c>
      <c r="B7" s="8" t="str">
        <f t="shared" si="0"/>
        <v>January</v>
      </c>
      <c r="C7" s="8" t="str">
        <f t="shared" si="1"/>
        <v>2023</v>
      </c>
      <c r="D7" s="4" t="s">
        <v>18</v>
      </c>
      <c r="E7" s="9" t="s">
        <v>15</v>
      </c>
      <c r="F7" s="9" t="s">
        <v>11</v>
      </c>
      <c r="G7" s="9" t="s">
        <v>31</v>
      </c>
      <c r="H7" s="9" t="s">
        <v>32</v>
      </c>
      <c r="I7" s="10">
        <v>699.89</v>
      </c>
      <c r="J7" s="10">
        <v>450</v>
      </c>
      <c r="K7" s="10">
        <v>249.89</v>
      </c>
    </row>
    <row r="8" spans="1:11" ht="15" customHeight="1" x14ac:dyDescent="0.25">
      <c r="A8" s="5">
        <v>44951</v>
      </c>
      <c r="B8" s="5" t="str">
        <f t="shared" si="0"/>
        <v>January</v>
      </c>
      <c r="C8" s="5" t="str">
        <f t="shared" si="1"/>
        <v>2023</v>
      </c>
      <c r="D8" s="4" t="s">
        <v>14</v>
      </c>
      <c r="E8" s="6" t="s">
        <v>10</v>
      </c>
      <c r="F8" s="6" t="s">
        <v>11</v>
      </c>
      <c r="G8" s="6" t="s">
        <v>33</v>
      </c>
      <c r="H8" s="6" t="s">
        <v>34</v>
      </c>
      <c r="I8" s="7">
        <v>1299.49</v>
      </c>
      <c r="J8" s="7">
        <v>899.76</v>
      </c>
      <c r="K8" s="7">
        <v>399.73</v>
      </c>
    </row>
    <row r="9" spans="1:11" ht="15" customHeight="1" x14ac:dyDescent="0.25">
      <c r="A9" s="8">
        <v>44955</v>
      </c>
      <c r="B9" s="8" t="str">
        <f t="shared" si="0"/>
        <v>January</v>
      </c>
      <c r="C9" s="8" t="str">
        <f t="shared" si="1"/>
        <v>2023</v>
      </c>
      <c r="D9" s="4" t="s">
        <v>9</v>
      </c>
      <c r="E9" s="9" t="s">
        <v>24</v>
      </c>
      <c r="F9" s="9" t="s">
        <v>25</v>
      </c>
      <c r="G9" s="9" t="s">
        <v>35</v>
      </c>
      <c r="H9" s="9" t="s">
        <v>36</v>
      </c>
      <c r="I9" s="10">
        <v>95.3</v>
      </c>
      <c r="J9" s="10">
        <v>60</v>
      </c>
      <c r="K9" s="10">
        <v>35.299999999999997</v>
      </c>
    </row>
    <row r="10" spans="1:11" ht="15" customHeight="1" x14ac:dyDescent="0.25">
      <c r="A10" s="5">
        <v>44959</v>
      </c>
      <c r="B10" s="5" t="str">
        <f t="shared" si="0"/>
        <v>February</v>
      </c>
      <c r="C10" s="5" t="str">
        <f t="shared" si="1"/>
        <v>2023</v>
      </c>
      <c r="D10" s="4" t="s">
        <v>23</v>
      </c>
      <c r="E10" s="6" t="s">
        <v>19</v>
      </c>
      <c r="F10" s="6" t="s">
        <v>20</v>
      </c>
      <c r="G10" s="6" t="s">
        <v>37</v>
      </c>
      <c r="H10" s="6" t="s">
        <v>38</v>
      </c>
      <c r="I10" s="7">
        <v>320.99</v>
      </c>
      <c r="J10" s="7">
        <v>200.55</v>
      </c>
      <c r="K10" s="7">
        <v>120.44</v>
      </c>
    </row>
    <row r="11" spans="1:11" ht="15" customHeight="1" x14ac:dyDescent="0.25">
      <c r="A11" s="8">
        <v>44963</v>
      </c>
      <c r="B11" s="8" t="str">
        <f t="shared" si="0"/>
        <v>February</v>
      </c>
      <c r="C11" s="8" t="str">
        <f t="shared" si="1"/>
        <v>2023</v>
      </c>
      <c r="D11" s="4" t="s">
        <v>18</v>
      </c>
      <c r="E11" s="9" t="s">
        <v>10</v>
      </c>
      <c r="F11" s="9" t="s">
        <v>11</v>
      </c>
      <c r="G11" s="9" t="s">
        <v>39</v>
      </c>
      <c r="H11" s="9" t="s">
        <v>40</v>
      </c>
      <c r="I11" s="10">
        <v>1599.9</v>
      </c>
      <c r="J11" s="10">
        <v>1000.75</v>
      </c>
      <c r="K11" s="10">
        <v>599.15</v>
      </c>
    </row>
    <row r="12" spans="1:11" ht="15" customHeight="1" x14ac:dyDescent="0.25">
      <c r="A12" s="5">
        <v>44967</v>
      </c>
      <c r="B12" s="5" t="str">
        <f t="shared" si="0"/>
        <v>February</v>
      </c>
      <c r="C12" s="5" t="str">
        <f t="shared" si="1"/>
        <v>2023</v>
      </c>
      <c r="D12" s="4" t="s">
        <v>9</v>
      </c>
      <c r="E12" s="6" t="s">
        <v>15</v>
      </c>
      <c r="F12" s="6" t="s">
        <v>11</v>
      </c>
      <c r="G12" s="6" t="s">
        <v>29</v>
      </c>
      <c r="H12" s="6" t="s">
        <v>13</v>
      </c>
      <c r="I12" s="7">
        <v>799.99</v>
      </c>
      <c r="J12" s="7">
        <v>550.23</v>
      </c>
      <c r="K12" s="7">
        <v>249.76</v>
      </c>
    </row>
    <row r="13" spans="1:11" ht="15" customHeight="1" x14ac:dyDescent="0.25">
      <c r="A13" s="8">
        <v>44971</v>
      </c>
      <c r="B13" s="8" t="str">
        <f t="shared" si="0"/>
        <v>February</v>
      </c>
      <c r="C13" s="8" t="str">
        <f t="shared" si="1"/>
        <v>2023</v>
      </c>
      <c r="D13" s="4" t="s">
        <v>14</v>
      </c>
      <c r="E13" s="9" t="s">
        <v>28</v>
      </c>
      <c r="F13" s="9" t="s">
        <v>11</v>
      </c>
      <c r="G13" s="9" t="s">
        <v>26</v>
      </c>
      <c r="H13" s="9" t="s">
        <v>30</v>
      </c>
      <c r="I13" s="10">
        <v>249.99</v>
      </c>
      <c r="J13" s="10">
        <v>150</v>
      </c>
      <c r="K13" s="10">
        <v>99.99</v>
      </c>
    </row>
    <row r="14" spans="1:11" ht="15" customHeight="1" x14ac:dyDescent="0.25">
      <c r="A14" s="5">
        <v>44975</v>
      </c>
      <c r="B14" s="5" t="str">
        <f t="shared" si="0"/>
        <v>February</v>
      </c>
      <c r="C14" s="5" t="str">
        <f t="shared" si="1"/>
        <v>2023</v>
      </c>
      <c r="D14" s="4" t="s">
        <v>23</v>
      </c>
      <c r="E14" s="6" t="s">
        <v>19</v>
      </c>
      <c r="F14" s="6" t="s">
        <v>20</v>
      </c>
      <c r="G14" s="6" t="s">
        <v>31</v>
      </c>
      <c r="H14" s="6" t="s">
        <v>17</v>
      </c>
      <c r="I14" s="7">
        <v>399.99</v>
      </c>
      <c r="J14" s="7">
        <v>250</v>
      </c>
      <c r="K14" s="7">
        <v>149.99</v>
      </c>
    </row>
    <row r="15" spans="1:11" ht="15" customHeight="1" x14ac:dyDescent="0.25">
      <c r="A15" s="8">
        <v>44979</v>
      </c>
      <c r="B15" s="8" t="str">
        <f t="shared" si="0"/>
        <v>February</v>
      </c>
      <c r="C15" s="8" t="str">
        <f t="shared" si="1"/>
        <v>2023</v>
      </c>
      <c r="D15" s="4" t="s">
        <v>18</v>
      </c>
      <c r="E15" s="9" t="s">
        <v>24</v>
      </c>
      <c r="F15" s="9" t="s">
        <v>25</v>
      </c>
      <c r="G15" s="9" t="s">
        <v>33</v>
      </c>
      <c r="H15" s="9" t="s">
        <v>22</v>
      </c>
      <c r="I15" s="10">
        <v>80.25</v>
      </c>
      <c r="J15" s="10">
        <v>45</v>
      </c>
      <c r="K15" s="10">
        <v>35.25</v>
      </c>
    </row>
    <row r="16" spans="1:11" ht="15" customHeight="1" x14ac:dyDescent="0.25">
      <c r="A16" s="5">
        <v>44983</v>
      </c>
      <c r="B16" s="5" t="str">
        <f t="shared" si="0"/>
        <v>February</v>
      </c>
      <c r="C16" s="5" t="str">
        <f t="shared" si="1"/>
        <v>2023</v>
      </c>
      <c r="D16" s="4" t="s">
        <v>9</v>
      </c>
      <c r="E16" s="6" t="s">
        <v>10</v>
      </c>
      <c r="F16" s="6" t="s">
        <v>11</v>
      </c>
      <c r="G16" s="6" t="s">
        <v>16</v>
      </c>
      <c r="H16" s="6" t="s">
        <v>32</v>
      </c>
      <c r="I16" s="7">
        <v>1345.76</v>
      </c>
      <c r="J16" s="7">
        <v>850.23</v>
      </c>
      <c r="K16" s="7">
        <v>495.53</v>
      </c>
    </row>
    <row r="17" spans="1:11" ht="15" customHeight="1" x14ac:dyDescent="0.25">
      <c r="A17" s="8">
        <v>44986</v>
      </c>
      <c r="B17" s="8" t="str">
        <f t="shared" si="0"/>
        <v>March</v>
      </c>
      <c r="C17" s="8" t="str">
        <f t="shared" si="1"/>
        <v>2023</v>
      </c>
      <c r="D17" s="4" t="s">
        <v>14</v>
      </c>
      <c r="E17" s="9" t="s">
        <v>15</v>
      </c>
      <c r="F17" s="9" t="s">
        <v>11</v>
      </c>
      <c r="G17" s="9" t="s">
        <v>35</v>
      </c>
      <c r="H17" s="9" t="s">
        <v>34</v>
      </c>
      <c r="I17" s="10">
        <v>699.99</v>
      </c>
      <c r="J17" s="10">
        <v>420.65</v>
      </c>
      <c r="K17" s="10">
        <v>279.33999999999997</v>
      </c>
    </row>
    <row r="18" spans="1:11" ht="15" customHeight="1" x14ac:dyDescent="0.25">
      <c r="A18" s="5">
        <v>44989</v>
      </c>
      <c r="B18" s="5" t="str">
        <f t="shared" si="0"/>
        <v>March</v>
      </c>
      <c r="C18" s="5" t="str">
        <f t="shared" si="1"/>
        <v>2023</v>
      </c>
      <c r="D18" s="4" t="s">
        <v>23</v>
      </c>
      <c r="E18" s="6" t="s">
        <v>28</v>
      </c>
      <c r="F18" s="6" t="s">
        <v>11</v>
      </c>
      <c r="G18" s="6" t="s">
        <v>21</v>
      </c>
      <c r="H18" s="6" t="s">
        <v>36</v>
      </c>
      <c r="I18" s="7">
        <v>259.49</v>
      </c>
      <c r="J18" s="7">
        <v>155.4</v>
      </c>
      <c r="K18" s="7">
        <v>104.09</v>
      </c>
    </row>
    <row r="19" spans="1:11" ht="15" customHeight="1" x14ac:dyDescent="0.25">
      <c r="A19" s="8">
        <v>44993</v>
      </c>
      <c r="B19" s="8" t="str">
        <f t="shared" si="0"/>
        <v>March</v>
      </c>
      <c r="C19" s="8" t="str">
        <f t="shared" si="1"/>
        <v>2023</v>
      </c>
      <c r="D19" s="4" t="s">
        <v>9</v>
      </c>
      <c r="E19" s="9" t="s">
        <v>10</v>
      </c>
      <c r="F19" s="9" t="s">
        <v>11</v>
      </c>
      <c r="G19" s="9" t="s">
        <v>12</v>
      </c>
      <c r="H19" s="9" t="s">
        <v>13</v>
      </c>
      <c r="I19" s="10">
        <v>1099.99</v>
      </c>
      <c r="J19" s="10">
        <v>699.99</v>
      </c>
      <c r="K19" s="10">
        <v>400</v>
      </c>
    </row>
    <row r="20" spans="1:11" ht="15" customHeight="1" x14ac:dyDescent="0.25">
      <c r="A20" s="5">
        <v>44997</v>
      </c>
      <c r="B20" s="5" t="str">
        <f t="shared" si="0"/>
        <v>March</v>
      </c>
      <c r="C20" s="5" t="str">
        <f t="shared" si="1"/>
        <v>2023</v>
      </c>
      <c r="D20" s="4" t="s">
        <v>14</v>
      </c>
      <c r="E20" s="6" t="s">
        <v>24</v>
      </c>
      <c r="F20" s="6" t="s">
        <v>25</v>
      </c>
      <c r="G20" s="6" t="s">
        <v>29</v>
      </c>
      <c r="H20" s="6" t="s">
        <v>27</v>
      </c>
      <c r="I20" s="7">
        <v>65.989999999999995</v>
      </c>
      <c r="J20" s="7">
        <v>40.1</v>
      </c>
      <c r="K20" s="7">
        <v>25.89</v>
      </c>
    </row>
    <row r="21" spans="1:11" ht="15" customHeight="1" x14ac:dyDescent="0.25">
      <c r="A21" s="8">
        <v>45001</v>
      </c>
      <c r="B21" s="8" t="str">
        <f t="shared" si="0"/>
        <v>March</v>
      </c>
      <c r="C21" s="8" t="str">
        <f t="shared" si="1"/>
        <v>2023</v>
      </c>
      <c r="D21" s="4" t="s">
        <v>18</v>
      </c>
      <c r="E21" s="9" t="s">
        <v>15</v>
      </c>
      <c r="F21" s="9" t="s">
        <v>11</v>
      </c>
      <c r="G21" s="9" t="s">
        <v>31</v>
      </c>
      <c r="H21" s="9" t="s">
        <v>38</v>
      </c>
      <c r="I21" s="10">
        <v>799.95</v>
      </c>
      <c r="J21" s="10">
        <v>550.20000000000005</v>
      </c>
      <c r="K21" s="10">
        <v>249.75</v>
      </c>
    </row>
    <row r="22" spans="1:11" ht="15" customHeight="1" x14ac:dyDescent="0.25">
      <c r="A22" s="5">
        <v>45005</v>
      </c>
      <c r="B22" s="5" t="str">
        <f t="shared" si="0"/>
        <v>March</v>
      </c>
      <c r="C22" s="5" t="str">
        <f t="shared" si="1"/>
        <v>2023</v>
      </c>
      <c r="D22" s="4" t="s">
        <v>23</v>
      </c>
      <c r="E22" s="6" t="s">
        <v>19</v>
      </c>
      <c r="F22" s="6" t="s">
        <v>20</v>
      </c>
      <c r="G22" s="6" t="s">
        <v>37</v>
      </c>
      <c r="H22" s="6" t="s">
        <v>30</v>
      </c>
      <c r="I22" s="7">
        <v>275.5</v>
      </c>
      <c r="J22" s="7">
        <v>160.75</v>
      </c>
      <c r="K22" s="7">
        <v>114.75</v>
      </c>
    </row>
    <row r="23" spans="1:11" ht="15" customHeight="1" x14ac:dyDescent="0.25">
      <c r="A23" s="8">
        <v>45009</v>
      </c>
      <c r="B23" s="8" t="str">
        <f t="shared" si="0"/>
        <v>March</v>
      </c>
      <c r="C23" s="8" t="str">
        <f t="shared" si="1"/>
        <v>2023</v>
      </c>
      <c r="D23" s="4" t="s">
        <v>9</v>
      </c>
      <c r="E23" s="9" t="s">
        <v>28</v>
      </c>
      <c r="F23" s="9" t="s">
        <v>11</v>
      </c>
      <c r="G23" s="9" t="s">
        <v>26</v>
      </c>
      <c r="H23" s="9" t="s">
        <v>22</v>
      </c>
      <c r="I23" s="10">
        <v>220.5</v>
      </c>
      <c r="J23" s="10">
        <v>140</v>
      </c>
      <c r="K23" s="10">
        <v>80.5</v>
      </c>
    </row>
    <row r="24" spans="1:11" ht="15" customHeight="1" x14ac:dyDescent="0.25">
      <c r="A24" s="5">
        <v>45013</v>
      </c>
      <c r="B24" s="5" t="str">
        <f t="shared" si="0"/>
        <v>March</v>
      </c>
      <c r="C24" s="5" t="str">
        <f t="shared" si="1"/>
        <v>2023</v>
      </c>
      <c r="D24" s="4" t="s">
        <v>14</v>
      </c>
      <c r="E24" s="6" t="s">
        <v>10</v>
      </c>
      <c r="F24" s="6" t="s">
        <v>11</v>
      </c>
      <c r="G24" s="6" t="s">
        <v>21</v>
      </c>
      <c r="H24" s="6" t="s">
        <v>13</v>
      </c>
      <c r="I24" s="7">
        <v>1499.5</v>
      </c>
      <c r="J24" s="7">
        <v>980</v>
      </c>
      <c r="K24" s="7">
        <v>519.5</v>
      </c>
    </row>
    <row r="25" spans="1:11" ht="15" customHeight="1" x14ac:dyDescent="0.25">
      <c r="A25" s="8">
        <v>45018</v>
      </c>
      <c r="B25" s="8" t="str">
        <f t="shared" si="0"/>
        <v>April</v>
      </c>
      <c r="C25" s="8" t="str">
        <f t="shared" si="1"/>
        <v>2023</v>
      </c>
      <c r="D25" s="4" t="s">
        <v>18</v>
      </c>
      <c r="E25" s="9" t="s">
        <v>24</v>
      </c>
      <c r="F25" s="9" t="s">
        <v>25</v>
      </c>
      <c r="G25" s="9" t="s">
        <v>35</v>
      </c>
      <c r="H25" s="9" t="s">
        <v>34</v>
      </c>
      <c r="I25" s="10">
        <v>110.99</v>
      </c>
      <c r="J25" s="10">
        <v>65.3</v>
      </c>
      <c r="K25" s="10">
        <v>45.69</v>
      </c>
    </row>
    <row r="26" spans="1:11" ht="15" customHeight="1" x14ac:dyDescent="0.25">
      <c r="A26" s="5">
        <v>45022</v>
      </c>
      <c r="B26" s="5" t="str">
        <f t="shared" si="0"/>
        <v>April</v>
      </c>
      <c r="C26" s="5" t="str">
        <f t="shared" si="1"/>
        <v>2023</v>
      </c>
      <c r="D26" s="4" t="s">
        <v>9</v>
      </c>
      <c r="E26" s="6" t="s">
        <v>15</v>
      </c>
      <c r="F26" s="6" t="s">
        <v>11</v>
      </c>
      <c r="G26" s="6" t="s">
        <v>16</v>
      </c>
      <c r="H26" s="6" t="s">
        <v>32</v>
      </c>
      <c r="I26" s="7">
        <v>899.99</v>
      </c>
      <c r="J26" s="7">
        <v>560.75</v>
      </c>
      <c r="K26" s="7">
        <v>339.24</v>
      </c>
    </row>
    <row r="27" spans="1:11" ht="15" customHeight="1" x14ac:dyDescent="0.25">
      <c r="A27" s="8">
        <v>45026</v>
      </c>
      <c r="B27" s="8" t="str">
        <f t="shared" si="0"/>
        <v>April</v>
      </c>
      <c r="C27" s="8" t="str">
        <f t="shared" si="1"/>
        <v>2023</v>
      </c>
      <c r="D27" s="4" t="s">
        <v>23</v>
      </c>
      <c r="E27" s="9" t="s">
        <v>19</v>
      </c>
      <c r="F27" s="9" t="s">
        <v>20</v>
      </c>
      <c r="G27" s="9" t="s">
        <v>29</v>
      </c>
      <c r="H27" s="9" t="s">
        <v>22</v>
      </c>
      <c r="I27" s="10">
        <v>540.25</v>
      </c>
      <c r="J27" s="10">
        <v>320</v>
      </c>
      <c r="K27" s="10">
        <v>220.25</v>
      </c>
    </row>
    <row r="28" spans="1:11" ht="15" customHeight="1" x14ac:dyDescent="0.25">
      <c r="A28" s="5">
        <v>45030</v>
      </c>
      <c r="B28" s="5" t="str">
        <f t="shared" si="0"/>
        <v>April</v>
      </c>
      <c r="C28" s="5" t="str">
        <f t="shared" si="1"/>
        <v>2023</v>
      </c>
      <c r="D28" s="4" t="s">
        <v>14</v>
      </c>
      <c r="E28" s="6" t="s">
        <v>10</v>
      </c>
      <c r="F28" s="6" t="s">
        <v>11</v>
      </c>
      <c r="G28" s="6" t="s">
        <v>33</v>
      </c>
      <c r="H28" s="6" t="s">
        <v>36</v>
      </c>
      <c r="I28" s="7">
        <v>1290.8900000000001</v>
      </c>
      <c r="J28" s="7">
        <v>830.9</v>
      </c>
      <c r="K28" s="7">
        <v>459.99</v>
      </c>
    </row>
    <row r="29" spans="1:11" ht="15" customHeight="1" x14ac:dyDescent="0.25">
      <c r="A29" s="8">
        <v>45034</v>
      </c>
      <c r="B29" s="8" t="str">
        <f t="shared" si="0"/>
        <v>April</v>
      </c>
      <c r="C29" s="8" t="str">
        <f t="shared" si="1"/>
        <v>2023</v>
      </c>
      <c r="D29" s="4" t="s">
        <v>18</v>
      </c>
      <c r="E29" s="9" t="s">
        <v>28</v>
      </c>
      <c r="F29" s="9" t="s">
        <v>11</v>
      </c>
      <c r="G29" s="9" t="s">
        <v>31</v>
      </c>
      <c r="H29" s="9" t="s">
        <v>34</v>
      </c>
      <c r="I29" s="10">
        <v>229.99</v>
      </c>
      <c r="J29" s="10">
        <v>150</v>
      </c>
      <c r="K29" s="10">
        <v>79.989999999999995</v>
      </c>
    </row>
    <row r="30" spans="1:11" ht="15" customHeight="1" x14ac:dyDescent="0.25">
      <c r="A30" s="5">
        <v>45038</v>
      </c>
      <c r="B30" s="5" t="str">
        <f t="shared" si="0"/>
        <v>April</v>
      </c>
      <c r="C30" s="5" t="str">
        <f t="shared" si="1"/>
        <v>2023</v>
      </c>
      <c r="D30" s="4" t="s">
        <v>9</v>
      </c>
      <c r="E30" s="6" t="s">
        <v>19</v>
      </c>
      <c r="F30" s="6" t="s">
        <v>20</v>
      </c>
      <c r="G30" s="6" t="s">
        <v>12</v>
      </c>
      <c r="H30" s="6" t="s">
        <v>13</v>
      </c>
      <c r="I30" s="7">
        <v>310.99</v>
      </c>
      <c r="J30" s="7">
        <v>190.15</v>
      </c>
      <c r="K30" s="7">
        <v>120.84</v>
      </c>
    </row>
    <row r="31" spans="1:11" ht="15" customHeight="1" x14ac:dyDescent="0.25">
      <c r="A31" s="8">
        <v>45042</v>
      </c>
      <c r="B31" s="8" t="str">
        <f t="shared" si="0"/>
        <v>April</v>
      </c>
      <c r="C31" s="8" t="str">
        <f t="shared" si="1"/>
        <v>2023</v>
      </c>
      <c r="D31" s="4" t="s">
        <v>23</v>
      </c>
      <c r="E31" s="9" t="s">
        <v>24</v>
      </c>
      <c r="F31" s="9" t="s">
        <v>25</v>
      </c>
      <c r="G31" s="9" t="s">
        <v>26</v>
      </c>
      <c r="H31" s="9" t="s">
        <v>32</v>
      </c>
      <c r="I31" s="10">
        <v>85.99</v>
      </c>
      <c r="J31" s="10">
        <v>50</v>
      </c>
      <c r="K31" s="10">
        <v>35.99</v>
      </c>
    </row>
    <row r="32" spans="1:11" ht="15" customHeight="1" x14ac:dyDescent="0.25">
      <c r="A32" s="5">
        <v>45047</v>
      </c>
      <c r="B32" s="5" t="str">
        <f t="shared" si="0"/>
        <v>May</v>
      </c>
      <c r="C32" s="5" t="str">
        <f t="shared" si="1"/>
        <v>2023</v>
      </c>
      <c r="D32" s="4" t="s">
        <v>14</v>
      </c>
      <c r="E32" s="6" t="s">
        <v>15</v>
      </c>
      <c r="F32" s="6" t="s">
        <v>11</v>
      </c>
      <c r="G32" s="6" t="s">
        <v>29</v>
      </c>
      <c r="H32" s="6" t="s">
        <v>27</v>
      </c>
      <c r="I32" s="7">
        <v>850.75</v>
      </c>
      <c r="J32" s="7">
        <v>550.1</v>
      </c>
      <c r="K32" s="7">
        <v>300.64999999999998</v>
      </c>
    </row>
    <row r="33" spans="1:11" ht="15" customHeight="1" x14ac:dyDescent="0.25">
      <c r="A33" s="8">
        <v>45050</v>
      </c>
      <c r="B33" s="8" t="str">
        <f t="shared" si="0"/>
        <v>May</v>
      </c>
      <c r="C33" s="8" t="str">
        <f t="shared" si="1"/>
        <v>2023</v>
      </c>
      <c r="D33" s="4" t="s">
        <v>18</v>
      </c>
      <c r="E33" s="9" t="s">
        <v>10</v>
      </c>
      <c r="F33" s="9" t="s">
        <v>11</v>
      </c>
      <c r="G33" s="9" t="s">
        <v>39</v>
      </c>
      <c r="H33" s="9" t="s">
        <v>38</v>
      </c>
      <c r="I33" s="10">
        <v>1599.99</v>
      </c>
      <c r="J33" s="10">
        <v>1000.75</v>
      </c>
      <c r="K33" s="10">
        <v>599.24</v>
      </c>
    </row>
    <row r="34" spans="1:11" ht="15" customHeight="1" x14ac:dyDescent="0.25">
      <c r="A34" s="5">
        <v>45054</v>
      </c>
      <c r="B34" s="5" t="str">
        <f t="shared" si="0"/>
        <v>May</v>
      </c>
      <c r="C34" s="5" t="str">
        <f t="shared" si="1"/>
        <v>2023</v>
      </c>
      <c r="D34" s="4" t="s">
        <v>9</v>
      </c>
      <c r="E34" s="6" t="s">
        <v>19</v>
      </c>
      <c r="F34" s="6" t="s">
        <v>20</v>
      </c>
      <c r="G34" s="6" t="s">
        <v>21</v>
      </c>
      <c r="H34" s="6" t="s">
        <v>22</v>
      </c>
      <c r="I34" s="7">
        <v>399.9</v>
      </c>
      <c r="J34" s="7">
        <v>250</v>
      </c>
      <c r="K34" s="7">
        <v>149.9</v>
      </c>
    </row>
    <row r="35" spans="1:11" ht="15" customHeight="1" x14ac:dyDescent="0.25">
      <c r="A35" s="8">
        <v>45058</v>
      </c>
      <c r="B35" s="8" t="str">
        <f t="shared" si="0"/>
        <v>May</v>
      </c>
      <c r="C35" s="8" t="str">
        <f t="shared" si="1"/>
        <v>2023</v>
      </c>
      <c r="D35" s="4" t="s">
        <v>14</v>
      </c>
      <c r="E35" s="9" t="s">
        <v>24</v>
      </c>
      <c r="F35" s="9" t="s">
        <v>25</v>
      </c>
      <c r="G35" s="9" t="s">
        <v>31</v>
      </c>
      <c r="H35" s="9" t="s">
        <v>30</v>
      </c>
      <c r="I35" s="10">
        <v>90.5</v>
      </c>
      <c r="J35" s="10">
        <v>55</v>
      </c>
      <c r="K35" s="10">
        <v>35.5</v>
      </c>
    </row>
    <row r="36" spans="1:11" ht="15" customHeight="1" x14ac:dyDescent="0.25">
      <c r="A36" s="5">
        <v>45062</v>
      </c>
      <c r="B36" s="5" t="str">
        <f t="shared" si="0"/>
        <v>May</v>
      </c>
      <c r="C36" s="5" t="str">
        <f t="shared" si="1"/>
        <v>2023</v>
      </c>
      <c r="D36" s="4" t="s">
        <v>23</v>
      </c>
      <c r="E36" s="6" t="s">
        <v>28</v>
      </c>
      <c r="F36" s="6" t="s">
        <v>11</v>
      </c>
      <c r="G36" s="6" t="s">
        <v>37</v>
      </c>
      <c r="H36" s="6" t="s">
        <v>34</v>
      </c>
      <c r="I36" s="7">
        <v>249.95</v>
      </c>
      <c r="J36" s="7">
        <v>160</v>
      </c>
      <c r="K36" s="7">
        <v>89.95</v>
      </c>
    </row>
    <row r="37" spans="1:11" ht="15" customHeight="1" x14ac:dyDescent="0.25">
      <c r="A37" s="8">
        <v>45066</v>
      </c>
      <c r="B37" s="8" t="str">
        <f t="shared" si="0"/>
        <v>May</v>
      </c>
      <c r="C37" s="8" t="str">
        <f t="shared" si="1"/>
        <v>2023</v>
      </c>
      <c r="D37" s="4" t="s">
        <v>18</v>
      </c>
      <c r="E37" s="9" t="s">
        <v>15</v>
      </c>
      <c r="F37" s="9" t="s">
        <v>11</v>
      </c>
      <c r="G37" s="9" t="s">
        <v>35</v>
      </c>
      <c r="H37" s="9" t="s">
        <v>13</v>
      </c>
      <c r="I37" s="10">
        <v>799.89</v>
      </c>
      <c r="J37" s="10">
        <v>540.22</v>
      </c>
      <c r="K37" s="10">
        <v>259.67</v>
      </c>
    </row>
    <row r="38" spans="1:11" ht="15" customHeight="1" x14ac:dyDescent="0.25">
      <c r="A38" s="5">
        <v>45070</v>
      </c>
      <c r="B38" s="5" t="str">
        <f t="shared" si="0"/>
        <v>May</v>
      </c>
      <c r="C38" s="5" t="str">
        <f t="shared" si="1"/>
        <v>2023</v>
      </c>
      <c r="D38" s="4" t="s">
        <v>9</v>
      </c>
      <c r="E38" s="6" t="s">
        <v>10</v>
      </c>
      <c r="F38" s="6" t="s">
        <v>11</v>
      </c>
      <c r="G38" s="6" t="s">
        <v>29</v>
      </c>
      <c r="H38" s="6" t="s">
        <v>27</v>
      </c>
      <c r="I38" s="7">
        <v>1200.45</v>
      </c>
      <c r="J38" s="7">
        <v>750.3</v>
      </c>
      <c r="K38" s="7">
        <v>450.15</v>
      </c>
    </row>
    <row r="39" spans="1:11" ht="15" customHeight="1" x14ac:dyDescent="0.25">
      <c r="A39" s="8">
        <v>45074</v>
      </c>
      <c r="B39" s="8" t="str">
        <f t="shared" si="0"/>
        <v>May</v>
      </c>
      <c r="C39" s="8" t="str">
        <f t="shared" si="1"/>
        <v>2023</v>
      </c>
      <c r="D39" s="4" t="s">
        <v>14</v>
      </c>
      <c r="E39" s="9" t="s">
        <v>19</v>
      </c>
      <c r="F39" s="9" t="s">
        <v>20</v>
      </c>
      <c r="G39" s="9" t="s">
        <v>16</v>
      </c>
      <c r="H39" s="9" t="s">
        <v>38</v>
      </c>
      <c r="I39" s="10">
        <v>480.6</v>
      </c>
      <c r="J39" s="10">
        <v>300.10000000000002</v>
      </c>
      <c r="K39" s="10">
        <v>180.5</v>
      </c>
    </row>
    <row r="40" spans="1:11" ht="15" customHeight="1" x14ac:dyDescent="0.25">
      <c r="A40" s="5">
        <v>45078</v>
      </c>
      <c r="B40" s="5" t="str">
        <f t="shared" si="0"/>
        <v>June</v>
      </c>
      <c r="C40" s="5" t="str">
        <f t="shared" si="1"/>
        <v>2023</v>
      </c>
      <c r="D40" s="4" t="s">
        <v>23</v>
      </c>
      <c r="E40" s="6" t="s">
        <v>24</v>
      </c>
      <c r="F40" s="6" t="s">
        <v>25</v>
      </c>
      <c r="G40" s="6" t="s">
        <v>26</v>
      </c>
      <c r="H40" s="6" t="s">
        <v>36</v>
      </c>
      <c r="I40" s="7">
        <v>65.75</v>
      </c>
      <c r="J40" s="7">
        <v>40</v>
      </c>
      <c r="K40" s="7">
        <v>25.75</v>
      </c>
    </row>
    <row r="41" spans="1:11" ht="15" customHeight="1" x14ac:dyDescent="0.25">
      <c r="A41" s="8">
        <v>45082</v>
      </c>
      <c r="B41" s="8" t="str">
        <f t="shared" si="0"/>
        <v>June</v>
      </c>
      <c r="C41" s="8" t="str">
        <f t="shared" si="1"/>
        <v>2023</v>
      </c>
      <c r="D41" s="4" t="s">
        <v>18</v>
      </c>
      <c r="E41" s="9" t="s">
        <v>10</v>
      </c>
      <c r="F41" s="9" t="s">
        <v>11</v>
      </c>
      <c r="G41" s="9" t="s">
        <v>31</v>
      </c>
      <c r="H41" s="9" t="s">
        <v>32</v>
      </c>
      <c r="I41" s="10">
        <v>1499.9</v>
      </c>
      <c r="J41" s="10">
        <v>950</v>
      </c>
      <c r="K41" s="10">
        <v>549.9</v>
      </c>
    </row>
    <row r="42" spans="1:11" ht="15" customHeight="1" x14ac:dyDescent="0.25">
      <c r="A42" s="5">
        <v>45086</v>
      </c>
      <c r="B42" s="5" t="str">
        <f t="shared" si="0"/>
        <v>June</v>
      </c>
      <c r="C42" s="5" t="str">
        <f t="shared" si="1"/>
        <v>2023</v>
      </c>
      <c r="D42" s="4" t="s">
        <v>9</v>
      </c>
      <c r="E42" s="6" t="s">
        <v>15</v>
      </c>
      <c r="F42" s="6" t="s">
        <v>11</v>
      </c>
      <c r="G42" s="6" t="s">
        <v>21</v>
      </c>
      <c r="H42" s="6" t="s">
        <v>22</v>
      </c>
      <c r="I42" s="7">
        <v>899.95</v>
      </c>
      <c r="J42" s="7">
        <v>560.32000000000005</v>
      </c>
      <c r="K42" s="7">
        <v>339.63</v>
      </c>
    </row>
    <row r="43" spans="1:11" ht="15" customHeight="1" x14ac:dyDescent="0.25">
      <c r="A43" s="8">
        <v>45090</v>
      </c>
      <c r="B43" s="8" t="str">
        <f t="shared" si="0"/>
        <v>June</v>
      </c>
      <c r="C43" s="8" t="str">
        <f t="shared" si="1"/>
        <v>2023</v>
      </c>
      <c r="D43" s="4" t="s">
        <v>14</v>
      </c>
      <c r="E43" s="9" t="s">
        <v>28</v>
      </c>
      <c r="F43" s="9" t="s">
        <v>11</v>
      </c>
      <c r="G43" s="9" t="s">
        <v>33</v>
      </c>
      <c r="H43" s="9" t="s">
        <v>30</v>
      </c>
      <c r="I43" s="10">
        <v>289.99</v>
      </c>
      <c r="J43" s="10">
        <v>170</v>
      </c>
      <c r="K43" s="10">
        <v>119.99</v>
      </c>
    </row>
    <row r="44" spans="1:11" ht="15" customHeight="1" x14ac:dyDescent="0.25">
      <c r="A44" s="5">
        <v>45094</v>
      </c>
      <c r="B44" s="5" t="str">
        <f t="shared" si="0"/>
        <v>June</v>
      </c>
      <c r="C44" s="5" t="str">
        <f t="shared" si="1"/>
        <v>2023</v>
      </c>
      <c r="D44" s="4" t="s">
        <v>23</v>
      </c>
      <c r="E44" s="6" t="s">
        <v>19</v>
      </c>
      <c r="F44" s="6" t="s">
        <v>20</v>
      </c>
      <c r="G44" s="6" t="s">
        <v>29</v>
      </c>
      <c r="H44" s="6" t="s">
        <v>34</v>
      </c>
      <c r="I44" s="7">
        <v>359.99</v>
      </c>
      <c r="J44" s="7">
        <v>210</v>
      </c>
      <c r="K44" s="7">
        <v>149.99</v>
      </c>
    </row>
    <row r="45" spans="1:11" ht="15" customHeight="1" x14ac:dyDescent="0.25">
      <c r="A45" s="8">
        <v>45098</v>
      </c>
      <c r="B45" s="8" t="str">
        <f t="shared" si="0"/>
        <v>June</v>
      </c>
      <c r="C45" s="8" t="str">
        <f t="shared" si="1"/>
        <v>2023</v>
      </c>
      <c r="D45" s="4" t="s">
        <v>18</v>
      </c>
      <c r="E45" s="9" t="s">
        <v>24</v>
      </c>
      <c r="F45" s="9" t="s">
        <v>25</v>
      </c>
      <c r="G45" s="9" t="s">
        <v>37</v>
      </c>
      <c r="H45" s="9" t="s">
        <v>27</v>
      </c>
      <c r="I45" s="10">
        <v>99.99</v>
      </c>
      <c r="J45" s="10">
        <v>60</v>
      </c>
      <c r="K45" s="10">
        <v>39.99</v>
      </c>
    </row>
    <row r="46" spans="1:11" ht="15" customHeight="1" x14ac:dyDescent="0.25">
      <c r="A46" s="5">
        <v>45102</v>
      </c>
      <c r="B46" s="5" t="str">
        <f t="shared" si="0"/>
        <v>June</v>
      </c>
      <c r="C46" s="5" t="str">
        <f t="shared" si="1"/>
        <v>2023</v>
      </c>
      <c r="D46" s="4" t="s">
        <v>9</v>
      </c>
      <c r="E46" s="6" t="s">
        <v>10</v>
      </c>
      <c r="F46" s="6" t="s">
        <v>11</v>
      </c>
      <c r="G46" s="6" t="s">
        <v>26</v>
      </c>
      <c r="H46" s="6" t="s">
        <v>22</v>
      </c>
      <c r="I46" s="7">
        <v>1300.99</v>
      </c>
      <c r="J46" s="7">
        <v>850.99</v>
      </c>
      <c r="K46" s="7">
        <v>450</v>
      </c>
    </row>
    <row r="47" spans="1:11" ht="15" customHeight="1" x14ac:dyDescent="0.25">
      <c r="A47" s="8">
        <v>45106</v>
      </c>
      <c r="B47" s="8" t="str">
        <f t="shared" si="0"/>
        <v>June</v>
      </c>
      <c r="C47" s="8" t="str">
        <f t="shared" si="1"/>
        <v>2023</v>
      </c>
      <c r="D47" s="4" t="s">
        <v>14</v>
      </c>
      <c r="E47" s="9" t="s">
        <v>24</v>
      </c>
      <c r="F47" s="9" t="s">
        <v>25</v>
      </c>
      <c r="G47" s="9" t="s">
        <v>33</v>
      </c>
      <c r="H47" s="9" t="s">
        <v>27</v>
      </c>
      <c r="I47" s="10">
        <v>75.989999999999995</v>
      </c>
      <c r="J47" s="10">
        <v>40.75</v>
      </c>
      <c r="K47" s="10">
        <v>35.24</v>
      </c>
    </row>
    <row r="48" spans="1:11" ht="15" customHeight="1" x14ac:dyDescent="0.25">
      <c r="A48" s="5">
        <v>45110</v>
      </c>
      <c r="B48" s="5" t="str">
        <f t="shared" si="0"/>
        <v>July</v>
      </c>
      <c r="C48" s="5" t="str">
        <f t="shared" si="1"/>
        <v>2023</v>
      </c>
      <c r="D48" s="4" t="s">
        <v>23</v>
      </c>
      <c r="E48" s="6" t="s">
        <v>15</v>
      </c>
      <c r="F48" s="6" t="s">
        <v>11</v>
      </c>
      <c r="G48" s="6" t="s">
        <v>35</v>
      </c>
      <c r="H48" s="6" t="s">
        <v>36</v>
      </c>
      <c r="I48" s="7">
        <v>799.99</v>
      </c>
      <c r="J48" s="7">
        <v>510</v>
      </c>
      <c r="K48" s="7">
        <v>289.99</v>
      </c>
    </row>
    <row r="49" spans="1:11" ht="15" customHeight="1" x14ac:dyDescent="0.25">
      <c r="A49" s="8">
        <v>45114</v>
      </c>
      <c r="B49" s="8" t="str">
        <f t="shared" si="0"/>
        <v>July</v>
      </c>
      <c r="C49" s="8" t="str">
        <f t="shared" si="1"/>
        <v>2023</v>
      </c>
      <c r="D49" s="4" t="s">
        <v>18</v>
      </c>
      <c r="E49" s="9" t="s">
        <v>19</v>
      </c>
      <c r="F49" s="9" t="s">
        <v>20</v>
      </c>
      <c r="G49" s="9" t="s">
        <v>29</v>
      </c>
      <c r="H49" s="9" t="s">
        <v>13</v>
      </c>
      <c r="I49" s="10">
        <v>380.45</v>
      </c>
      <c r="J49" s="10">
        <v>230.25</v>
      </c>
      <c r="K49" s="10">
        <v>150.19999999999999</v>
      </c>
    </row>
    <row r="50" spans="1:11" ht="15" customHeight="1" x14ac:dyDescent="0.25">
      <c r="A50" s="5">
        <v>45118</v>
      </c>
      <c r="B50" s="5" t="str">
        <f t="shared" si="0"/>
        <v>July</v>
      </c>
      <c r="C50" s="5" t="str">
        <f t="shared" si="1"/>
        <v>2023</v>
      </c>
      <c r="D50" s="4" t="s">
        <v>9</v>
      </c>
      <c r="E50" s="6" t="s">
        <v>28</v>
      </c>
      <c r="F50" s="6" t="s">
        <v>11</v>
      </c>
      <c r="G50" s="6" t="s">
        <v>31</v>
      </c>
      <c r="H50" s="6" t="s">
        <v>38</v>
      </c>
      <c r="I50" s="7">
        <v>249.99</v>
      </c>
      <c r="J50" s="7">
        <v>150</v>
      </c>
      <c r="K50" s="7">
        <v>99.99</v>
      </c>
    </row>
    <row r="51" spans="1:11" ht="15" customHeight="1" x14ac:dyDescent="0.25">
      <c r="A51" s="8">
        <v>45122</v>
      </c>
      <c r="B51" s="8" t="str">
        <f t="shared" si="0"/>
        <v>July</v>
      </c>
      <c r="C51" s="8" t="str">
        <f t="shared" si="1"/>
        <v>2023</v>
      </c>
      <c r="D51" s="4" t="s">
        <v>14</v>
      </c>
      <c r="E51" s="9" t="s">
        <v>10</v>
      </c>
      <c r="F51" s="9" t="s">
        <v>11</v>
      </c>
      <c r="G51" s="9" t="s">
        <v>39</v>
      </c>
      <c r="H51" s="9" t="s">
        <v>34</v>
      </c>
      <c r="I51" s="10">
        <v>1350.89</v>
      </c>
      <c r="J51" s="10">
        <v>950.12</v>
      </c>
      <c r="K51" s="10">
        <v>400.77</v>
      </c>
    </row>
    <row r="52" spans="1:11" ht="15" customHeight="1" x14ac:dyDescent="0.25">
      <c r="A52" s="5">
        <v>45126</v>
      </c>
      <c r="B52" s="5" t="str">
        <f t="shared" si="0"/>
        <v>July</v>
      </c>
      <c r="C52" s="5" t="str">
        <f t="shared" si="1"/>
        <v>2023</v>
      </c>
      <c r="D52" s="4" t="s">
        <v>23</v>
      </c>
      <c r="E52" s="6" t="s">
        <v>15</v>
      </c>
      <c r="F52" s="6" t="s">
        <v>11</v>
      </c>
      <c r="G52" s="6" t="s">
        <v>12</v>
      </c>
      <c r="H52" s="6" t="s">
        <v>13</v>
      </c>
      <c r="I52" s="7">
        <v>849.99</v>
      </c>
      <c r="J52" s="7">
        <v>550.5</v>
      </c>
      <c r="K52" s="7">
        <v>299.49</v>
      </c>
    </row>
    <row r="53" spans="1:11" ht="15" customHeight="1" x14ac:dyDescent="0.25">
      <c r="A53" s="8">
        <v>45130</v>
      </c>
      <c r="B53" s="8" t="str">
        <f t="shared" si="0"/>
        <v>July</v>
      </c>
      <c r="C53" s="8" t="str">
        <f t="shared" si="1"/>
        <v>2023</v>
      </c>
      <c r="D53" s="4" t="s">
        <v>18</v>
      </c>
      <c r="E53" s="9" t="s">
        <v>24</v>
      </c>
      <c r="F53" s="9" t="s">
        <v>25</v>
      </c>
      <c r="G53" s="9" t="s">
        <v>37</v>
      </c>
      <c r="H53" s="9" t="s">
        <v>22</v>
      </c>
      <c r="I53" s="10">
        <v>89.5</v>
      </c>
      <c r="J53" s="10">
        <v>55</v>
      </c>
      <c r="K53" s="10">
        <v>34.5</v>
      </c>
    </row>
    <row r="54" spans="1:11" ht="15" customHeight="1" x14ac:dyDescent="0.25">
      <c r="A54" s="5">
        <v>45134</v>
      </c>
      <c r="B54" s="5" t="str">
        <f t="shared" si="0"/>
        <v>July</v>
      </c>
      <c r="C54" s="5" t="str">
        <f t="shared" si="1"/>
        <v>2023</v>
      </c>
      <c r="D54" s="4" t="s">
        <v>9</v>
      </c>
      <c r="E54" s="6" t="s">
        <v>19</v>
      </c>
      <c r="F54" s="6" t="s">
        <v>20</v>
      </c>
      <c r="G54" s="6" t="s">
        <v>21</v>
      </c>
      <c r="H54" s="6" t="s">
        <v>32</v>
      </c>
      <c r="I54" s="7">
        <v>299.99</v>
      </c>
      <c r="J54" s="7">
        <v>180</v>
      </c>
      <c r="K54" s="7">
        <v>119.99</v>
      </c>
    </row>
    <row r="55" spans="1:11" ht="15" customHeight="1" x14ac:dyDescent="0.25">
      <c r="A55" s="8">
        <v>45138</v>
      </c>
      <c r="B55" s="8" t="str">
        <f t="shared" si="0"/>
        <v>July</v>
      </c>
      <c r="C55" s="8" t="str">
        <f t="shared" si="1"/>
        <v>2023</v>
      </c>
      <c r="D55" s="4" t="s">
        <v>14</v>
      </c>
      <c r="E55" s="9" t="s">
        <v>10</v>
      </c>
      <c r="F55" s="9" t="s">
        <v>11</v>
      </c>
      <c r="G55" s="9" t="s">
        <v>31</v>
      </c>
      <c r="H55" s="9" t="s">
        <v>34</v>
      </c>
      <c r="I55" s="10">
        <v>1500</v>
      </c>
      <c r="J55" s="10">
        <v>1000</v>
      </c>
      <c r="K55" s="10">
        <v>500</v>
      </c>
    </row>
    <row r="56" spans="1:11" ht="15" customHeight="1" x14ac:dyDescent="0.25">
      <c r="A56" s="5">
        <v>45142</v>
      </c>
      <c r="B56" s="5" t="str">
        <f t="shared" si="0"/>
        <v>August</v>
      </c>
      <c r="C56" s="5" t="str">
        <f t="shared" si="1"/>
        <v>2023</v>
      </c>
      <c r="D56" s="4" t="s">
        <v>23</v>
      </c>
      <c r="E56" s="6" t="s">
        <v>28</v>
      </c>
      <c r="F56" s="6" t="s">
        <v>11</v>
      </c>
      <c r="G56" s="6" t="s">
        <v>29</v>
      </c>
      <c r="H56" s="6" t="s">
        <v>36</v>
      </c>
      <c r="I56" s="7">
        <v>249.99</v>
      </c>
      <c r="J56" s="7">
        <v>160</v>
      </c>
      <c r="K56" s="7">
        <v>89.99</v>
      </c>
    </row>
    <row r="57" spans="1:11" ht="15" customHeight="1" x14ac:dyDescent="0.25">
      <c r="A57" s="8">
        <v>45146</v>
      </c>
      <c r="B57" s="8" t="str">
        <f t="shared" si="0"/>
        <v>August</v>
      </c>
      <c r="C57" s="8" t="str">
        <f t="shared" si="1"/>
        <v>2023</v>
      </c>
      <c r="D57" s="4" t="s">
        <v>18</v>
      </c>
      <c r="E57" s="9" t="s">
        <v>19</v>
      </c>
      <c r="F57" s="9" t="s">
        <v>20</v>
      </c>
      <c r="G57" s="9" t="s">
        <v>26</v>
      </c>
      <c r="H57" s="9" t="s">
        <v>38</v>
      </c>
      <c r="I57" s="10">
        <v>310</v>
      </c>
      <c r="J57" s="10">
        <v>185</v>
      </c>
      <c r="K57" s="10">
        <v>125</v>
      </c>
    </row>
    <row r="58" spans="1:11" ht="15" customHeight="1" x14ac:dyDescent="0.25">
      <c r="A58" s="5">
        <v>45150</v>
      </c>
      <c r="B58" s="5" t="str">
        <f t="shared" si="0"/>
        <v>August</v>
      </c>
      <c r="C58" s="5" t="str">
        <f t="shared" si="1"/>
        <v>2023</v>
      </c>
      <c r="D58" s="4" t="s">
        <v>9</v>
      </c>
      <c r="E58" s="6" t="s">
        <v>24</v>
      </c>
      <c r="F58" s="6" t="s">
        <v>25</v>
      </c>
      <c r="G58" s="6" t="s">
        <v>35</v>
      </c>
      <c r="H58" s="6" t="s">
        <v>13</v>
      </c>
      <c r="I58" s="7">
        <v>65.75</v>
      </c>
      <c r="J58" s="7">
        <v>45.25</v>
      </c>
      <c r="K58" s="7">
        <v>20.5</v>
      </c>
    </row>
    <row r="59" spans="1:11" ht="15" customHeight="1" x14ac:dyDescent="0.25">
      <c r="A59" s="8">
        <v>45154</v>
      </c>
      <c r="B59" s="8" t="str">
        <f t="shared" si="0"/>
        <v>August</v>
      </c>
      <c r="C59" s="8" t="str">
        <f t="shared" si="1"/>
        <v>2023</v>
      </c>
      <c r="D59" s="4" t="s">
        <v>14</v>
      </c>
      <c r="E59" s="9" t="s">
        <v>15</v>
      </c>
      <c r="F59" s="9" t="s">
        <v>11</v>
      </c>
      <c r="G59" s="9" t="s">
        <v>33</v>
      </c>
      <c r="H59" s="9" t="s">
        <v>34</v>
      </c>
      <c r="I59" s="10">
        <v>799.95</v>
      </c>
      <c r="J59" s="10">
        <v>540</v>
      </c>
      <c r="K59" s="10">
        <v>259.95</v>
      </c>
    </row>
    <row r="60" spans="1:11" ht="15" customHeight="1" x14ac:dyDescent="0.25">
      <c r="A60" s="5">
        <v>45158</v>
      </c>
      <c r="B60" s="5" t="str">
        <f t="shared" si="0"/>
        <v>August</v>
      </c>
      <c r="C60" s="5" t="str">
        <f t="shared" si="1"/>
        <v>2023</v>
      </c>
      <c r="D60" s="4" t="s">
        <v>23</v>
      </c>
      <c r="E60" s="6" t="s">
        <v>10</v>
      </c>
      <c r="F60" s="6" t="s">
        <v>11</v>
      </c>
      <c r="G60" s="6" t="s">
        <v>39</v>
      </c>
      <c r="H60" s="6" t="s">
        <v>30</v>
      </c>
      <c r="I60" s="7">
        <v>1400</v>
      </c>
      <c r="J60" s="7">
        <v>850</v>
      </c>
      <c r="K60" s="7">
        <v>550</v>
      </c>
    </row>
    <row r="61" spans="1:11" ht="15" customHeight="1" x14ac:dyDescent="0.25">
      <c r="A61" s="8">
        <v>45162</v>
      </c>
      <c r="B61" s="8" t="str">
        <f t="shared" si="0"/>
        <v>August</v>
      </c>
      <c r="C61" s="8" t="str">
        <f t="shared" si="1"/>
        <v>2023</v>
      </c>
      <c r="D61" s="4" t="s">
        <v>18</v>
      </c>
      <c r="E61" s="9" t="s">
        <v>28</v>
      </c>
      <c r="F61" s="9" t="s">
        <v>11</v>
      </c>
      <c r="G61" s="9" t="s">
        <v>37</v>
      </c>
      <c r="H61" s="9" t="s">
        <v>27</v>
      </c>
      <c r="I61" s="10">
        <v>279.99</v>
      </c>
      <c r="J61" s="10">
        <v>180</v>
      </c>
      <c r="K61" s="10">
        <v>99.99</v>
      </c>
    </row>
    <row r="62" spans="1:11" ht="15" customHeight="1" x14ac:dyDescent="0.25">
      <c r="A62" s="5">
        <v>45166</v>
      </c>
      <c r="B62" s="5" t="str">
        <f t="shared" si="0"/>
        <v>August</v>
      </c>
      <c r="C62" s="5" t="str">
        <f t="shared" si="1"/>
        <v>2023</v>
      </c>
      <c r="D62" s="4" t="s">
        <v>9</v>
      </c>
      <c r="E62" s="6" t="s">
        <v>19</v>
      </c>
      <c r="F62" s="6" t="s">
        <v>20</v>
      </c>
      <c r="G62" s="6" t="s">
        <v>31</v>
      </c>
      <c r="H62" s="6" t="s">
        <v>38</v>
      </c>
      <c r="I62" s="7">
        <v>349.99</v>
      </c>
      <c r="J62" s="7">
        <v>220</v>
      </c>
      <c r="K62" s="7">
        <v>129.99</v>
      </c>
    </row>
    <row r="63" spans="1:11" ht="15" customHeight="1" x14ac:dyDescent="0.25">
      <c r="A63" s="8">
        <v>45170</v>
      </c>
      <c r="B63" s="8" t="str">
        <f t="shared" si="0"/>
        <v>September</v>
      </c>
      <c r="C63" s="8" t="str">
        <f t="shared" si="1"/>
        <v>2023</v>
      </c>
      <c r="D63" s="4" t="s">
        <v>14</v>
      </c>
      <c r="E63" s="9" t="s">
        <v>24</v>
      </c>
      <c r="F63" s="9" t="s">
        <v>25</v>
      </c>
      <c r="G63" s="9" t="s">
        <v>21</v>
      </c>
      <c r="H63" s="9" t="s">
        <v>22</v>
      </c>
      <c r="I63" s="10">
        <v>70.989999999999995</v>
      </c>
      <c r="J63" s="10">
        <v>40.99</v>
      </c>
      <c r="K63" s="10">
        <v>30</v>
      </c>
    </row>
    <row r="64" spans="1:11" ht="15" customHeight="1" x14ac:dyDescent="0.25">
      <c r="A64" s="5">
        <v>45174</v>
      </c>
      <c r="B64" s="5" t="str">
        <f t="shared" si="0"/>
        <v>September</v>
      </c>
      <c r="C64" s="5" t="str">
        <f t="shared" si="1"/>
        <v>2023</v>
      </c>
      <c r="D64" s="4" t="s">
        <v>23</v>
      </c>
      <c r="E64" s="6" t="s">
        <v>10</v>
      </c>
      <c r="F64" s="6" t="s">
        <v>11</v>
      </c>
      <c r="G64" s="6" t="s">
        <v>29</v>
      </c>
      <c r="H64" s="6" t="s">
        <v>34</v>
      </c>
      <c r="I64" s="7">
        <v>1200</v>
      </c>
      <c r="J64" s="7">
        <v>750</v>
      </c>
      <c r="K64" s="7">
        <v>450</v>
      </c>
    </row>
    <row r="65" spans="1:11" ht="15" customHeight="1" x14ac:dyDescent="0.25">
      <c r="A65" s="8">
        <v>45178</v>
      </c>
      <c r="B65" s="8" t="str">
        <f t="shared" si="0"/>
        <v>September</v>
      </c>
      <c r="C65" s="8" t="str">
        <f t="shared" si="1"/>
        <v>2023</v>
      </c>
      <c r="D65" s="4" t="s">
        <v>18</v>
      </c>
      <c r="E65" s="9" t="s">
        <v>15</v>
      </c>
      <c r="F65" s="9" t="s">
        <v>11</v>
      </c>
      <c r="G65" s="9" t="s">
        <v>26</v>
      </c>
      <c r="H65" s="9" t="s">
        <v>13</v>
      </c>
      <c r="I65" s="10">
        <v>749.99</v>
      </c>
      <c r="J65" s="10">
        <v>500</v>
      </c>
      <c r="K65" s="10">
        <v>249.99</v>
      </c>
    </row>
    <row r="66" spans="1:11" ht="15" customHeight="1" x14ac:dyDescent="0.25">
      <c r="A66" s="5">
        <v>45182</v>
      </c>
      <c r="B66" s="5" t="str">
        <f t="shared" si="0"/>
        <v>September</v>
      </c>
      <c r="C66" s="5" t="str">
        <f t="shared" si="1"/>
        <v>2023</v>
      </c>
      <c r="D66" s="4" t="s">
        <v>9</v>
      </c>
      <c r="E66" s="6" t="s">
        <v>28</v>
      </c>
      <c r="F66" s="6" t="s">
        <v>11</v>
      </c>
      <c r="G66" s="6" t="s">
        <v>35</v>
      </c>
      <c r="H66" s="6" t="s">
        <v>22</v>
      </c>
      <c r="I66" s="7">
        <v>239.99</v>
      </c>
      <c r="J66" s="7">
        <v>150</v>
      </c>
      <c r="K66" s="7">
        <v>89.99</v>
      </c>
    </row>
    <row r="67" spans="1:11" ht="15" customHeight="1" x14ac:dyDescent="0.25">
      <c r="A67" s="8">
        <v>45186</v>
      </c>
      <c r="B67" s="8" t="str">
        <f t="shared" ref="B67:B93" si="2">TEXT(A67,"mmmm")</f>
        <v>September</v>
      </c>
      <c r="C67" s="8" t="str">
        <f t="shared" ref="C67:C93" si="3">TEXT(A67,"yyyy")</f>
        <v>2023</v>
      </c>
      <c r="D67" s="4" t="s">
        <v>14</v>
      </c>
      <c r="E67" s="9" t="s">
        <v>10</v>
      </c>
      <c r="F67" s="9" t="s">
        <v>11</v>
      </c>
      <c r="G67" s="9" t="s">
        <v>31</v>
      </c>
      <c r="H67" s="9" t="s">
        <v>32</v>
      </c>
      <c r="I67" s="10">
        <v>1349.99</v>
      </c>
      <c r="J67" s="10">
        <v>890</v>
      </c>
      <c r="K67" s="10">
        <v>459.99</v>
      </c>
    </row>
    <row r="68" spans="1:11" ht="15" customHeight="1" x14ac:dyDescent="0.25">
      <c r="A68" s="5">
        <v>45190</v>
      </c>
      <c r="B68" s="5" t="str">
        <f t="shared" si="2"/>
        <v>September</v>
      </c>
      <c r="C68" s="5" t="str">
        <f t="shared" si="3"/>
        <v>2023</v>
      </c>
      <c r="D68" s="4" t="s">
        <v>23</v>
      </c>
      <c r="E68" s="6" t="s">
        <v>24</v>
      </c>
      <c r="F68" s="6" t="s">
        <v>25</v>
      </c>
      <c r="G68" s="6" t="s">
        <v>29</v>
      </c>
      <c r="H68" s="6" t="s">
        <v>36</v>
      </c>
      <c r="I68" s="7">
        <v>80.989999999999995</v>
      </c>
      <c r="J68" s="7">
        <v>55</v>
      </c>
      <c r="K68" s="7">
        <v>25.99</v>
      </c>
    </row>
    <row r="69" spans="1:11" ht="15" customHeight="1" x14ac:dyDescent="0.25">
      <c r="A69" s="8">
        <v>45194</v>
      </c>
      <c r="B69" s="8" t="str">
        <f t="shared" si="2"/>
        <v>September</v>
      </c>
      <c r="C69" s="8" t="str">
        <f t="shared" si="3"/>
        <v>2023</v>
      </c>
      <c r="D69" s="4" t="s">
        <v>18</v>
      </c>
      <c r="E69" s="9" t="s">
        <v>19</v>
      </c>
      <c r="F69" s="9" t="s">
        <v>20</v>
      </c>
      <c r="G69" s="9" t="s">
        <v>39</v>
      </c>
      <c r="H69" s="9" t="s">
        <v>34</v>
      </c>
      <c r="I69" s="10">
        <v>320.99</v>
      </c>
      <c r="J69" s="10">
        <v>190</v>
      </c>
      <c r="K69" s="10">
        <v>130.99</v>
      </c>
    </row>
    <row r="70" spans="1:11" ht="15" customHeight="1" x14ac:dyDescent="0.25">
      <c r="A70" s="5">
        <v>45198</v>
      </c>
      <c r="B70" s="5" t="str">
        <f t="shared" si="2"/>
        <v>September</v>
      </c>
      <c r="C70" s="5" t="str">
        <f t="shared" si="3"/>
        <v>2023</v>
      </c>
      <c r="D70" s="4" t="s">
        <v>9</v>
      </c>
      <c r="E70" s="6" t="s">
        <v>15</v>
      </c>
      <c r="F70" s="6" t="s">
        <v>11</v>
      </c>
      <c r="G70" s="6" t="s">
        <v>37</v>
      </c>
      <c r="H70" s="6" t="s">
        <v>30</v>
      </c>
      <c r="I70" s="7">
        <v>799.9</v>
      </c>
      <c r="J70" s="7">
        <v>520</v>
      </c>
      <c r="K70" s="7">
        <v>279.89999999999998</v>
      </c>
    </row>
    <row r="71" spans="1:11" ht="15" customHeight="1" x14ac:dyDescent="0.25">
      <c r="A71" s="8">
        <v>45202</v>
      </c>
      <c r="B71" s="8" t="str">
        <f t="shared" si="2"/>
        <v>October</v>
      </c>
      <c r="C71" s="8" t="str">
        <f t="shared" si="3"/>
        <v>2023</v>
      </c>
      <c r="D71" s="4" t="s">
        <v>14</v>
      </c>
      <c r="E71" s="9" t="s">
        <v>10</v>
      </c>
      <c r="F71" s="9" t="s">
        <v>11</v>
      </c>
      <c r="G71" s="9" t="s">
        <v>33</v>
      </c>
      <c r="H71" s="9" t="s">
        <v>17</v>
      </c>
      <c r="I71" s="10">
        <v>1400</v>
      </c>
      <c r="J71" s="10">
        <v>850</v>
      </c>
      <c r="K71" s="10">
        <v>550</v>
      </c>
    </row>
    <row r="72" spans="1:11" ht="15" customHeight="1" x14ac:dyDescent="0.25">
      <c r="A72" s="5">
        <v>45206</v>
      </c>
      <c r="B72" s="5" t="str">
        <f t="shared" si="2"/>
        <v>October</v>
      </c>
      <c r="C72" s="5" t="str">
        <f t="shared" si="3"/>
        <v>2023</v>
      </c>
      <c r="D72" s="4" t="s">
        <v>23</v>
      </c>
      <c r="E72" s="6" t="s">
        <v>28</v>
      </c>
      <c r="F72" s="6" t="s">
        <v>11</v>
      </c>
      <c r="G72" s="6" t="s">
        <v>16</v>
      </c>
      <c r="H72" s="6" t="s">
        <v>38</v>
      </c>
      <c r="I72" s="7">
        <v>250</v>
      </c>
      <c r="J72" s="7">
        <v>150</v>
      </c>
      <c r="K72" s="7">
        <v>100</v>
      </c>
    </row>
    <row r="73" spans="1:11" ht="15" customHeight="1" x14ac:dyDescent="0.25">
      <c r="A73" s="8">
        <v>45210</v>
      </c>
      <c r="B73" s="8" t="str">
        <f t="shared" si="2"/>
        <v>October</v>
      </c>
      <c r="C73" s="8" t="str">
        <f t="shared" si="3"/>
        <v>2023</v>
      </c>
      <c r="D73" s="4" t="s">
        <v>18</v>
      </c>
      <c r="E73" s="9" t="s">
        <v>19</v>
      </c>
      <c r="F73" s="9" t="s">
        <v>20</v>
      </c>
      <c r="G73" s="9" t="s">
        <v>26</v>
      </c>
      <c r="H73" s="9" t="s">
        <v>22</v>
      </c>
      <c r="I73" s="10">
        <v>289.99</v>
      </c>
      <c r="J73" s="10">
        <v>190</v>
      </c>
      <c r="K73" s="10">
        <v>99.99</v>
      </c>
    </row>
    <row r="74" spans="1:11" ht="15" customHeight="1" x14ac:dyDescent="0.25">
      <c r="A74" s="5">
        <v>45214</v>
      </c>
      <c r="B74" s="5" t="str">
        <f t="shared" si="2"/>
        <v>October</v>
      </c>
      <c r="C74" s="5" t="str">
        <f t="shared" si="3"/>
        <v>2023</v>
      </c>
      <c r="D74" s="4" t="s">
        <v>9</v>
      </c>
      <c r="E74" s="6" t="s">
        <v>15</v>
      </c>
      <c r="F74" s="6" t="s">
        <v>11</v>
      </c>
      <c r="G74" s="6" t="s">
        <v>31</v>
      </c>
      <c r="H74" s="6" t="s">
        <v>30</v>
      </c>
      <c r="I74" s="7">
        <v>759.99</v>
      </c>
      <c r="J74" s="7">
        <v>480</v>
      </c>
      <c r="K74" s="7">
        <v>279.99</v>
      </c>
    </row>
    <row r="75" spans="1:11" ht="15" customHeight="1" x14ac:dyDescent="0.25">
      <c r="A75" s="8">
        <v>45218</v>
      </c>
      <c r="B75" s="8" t="str">
        <f t="shared" si="2"/>
        <v>October</v>
      </c>
      <c r="C75" s="8" t="str">
        <f t="shared" si="3"/>
        <v>2023</v>
      </c>
      <c r="D75" s="4" t="s">
        <v>14</v>
      </c>
      <c r="E75" s="9" t="s">
        <v>10</v>
      </c>
      <c r="F75" s="9" t="s">
        <v>11</v>
      </c>
      <c r="G75" s="9" t="s">
        <v>33</v>
      </c>
      <c r="H75" s="9" t="s">
        <v>34</v>
      </c>
      <c r="I75" s="10">
        <v>1550</v>
      </c>
      <c r="J75" s="10">
        <v>1000</v>
      </c>
      <c r="K75" s="10">
        <v>550</v>
      </c>
    </row>
    <row r="76" spans="1:11" ht="15" customHeight="1" x14ac:dyDescent="0.25">
      <c r="A76" s="5">
        <v>45222</v>
      </c>
      <c r="B76" s="5" t="str">
        <f t="shared" si="2"/>
        <v>October</v>
      </c>
      <c r="C76" s="5" t="str">
        <f t="shared" si="3"/>
        <v>2023</v>
      </c>
      <c r="D76" s="4" t="s">
        <v>23</v>
      </c>
      <c r="E76" s="6" t="s">
        <v>24</v>
      </c>
      <c r="F76" s="6" t="s">
        <v>25</v>
      </c>
      <c r="G76" s="6" t="s">
        <v>35</v>
      </c>
      <c r="H76" s="6" t="s">
        <v>36</v>
      </c>
      <c r="I76" s="7">
        <v>95.99</v>
      </c>
      <c r="J76" s="7">
        <v>60</v>
      </c>
      <c r="K76" s="7">
        <v>35.99</v>
      </c>
    </row>
    <row r="77" spans="1:11" ht="15" customHeight="1" x14ac:dyDescent="0.25">
      <c r="A77" s="8">
        <v>45226</v>
      </c>
      <c r="B77" s="8" t="str">
        <f t="shared" si="2"/>
        <v>October</v>
      </c>
      <c r="C77" s="8" t="str">
        <f t="shared" si="3"/>
        <v>2023</v>
      </c>
      <c r="D77" s="4" t="s">
        <v>18</v>
      </c>
      <c r="E77" s="9" t="s">
        <v>19</v>
      </c>
      <c r="F77" s="9" t="s">
        <v>20</v>
      </c>
      <c r="G77" s="9" t="s">
        <v>39</v>
      </c>
      <c r="H77" s="9" t="s">
        <v>32</v>
      </c>
      <c r="I77" s="10">
        <v>320.5</v>
      </c>
      <c r="J77" s="10">
        <v>210</v>
      </c>
      <c r="K77" s="10">
        <v>110.5</v>
      </c>
    </row>
    <row r="78" spans="1:11" ht="15" customHeight="1" x14ac:dyDescent="0.25">
      <c r="A78" s="5">
        <v>45230</v>
      </c>
      <c r="B78" s="5" t="str">
        <f t="shared" si="2"/>
        <v>October</v>
      </c>
      <c r="C78" s="5" t="str">
        <f t="shared" si="3"/>
        <v>2023</v>
      </c>
      <c r="D78" s="4" t="s">
        <v>9</v>
      </c>
      <c r="E78" s="6" t="s">
        <v>15</v>
      </c>
      <c r="F78" s="6" t="s">
        <v>11</v>
      </c>
      <c r="G78" s="6" t="s">
        <v>29</v>
      </c>
      <c r="H78" s="6" t="s">
        <v>22</v>
      </c>
      <c r="I78" s="7">
        <v>699.99</v>
      </c>
      <c r="J78" s="7">
        <v>400</v>
      </c>
      <c r="K78" s="7">
        <v>299.99</v>
      </c>
    </row>
    <row r="79" spans="1:11" ht="15" customHeight="1" x14ac:dyDescent="0.25">
      <c r="A79" s="8">
        <v>45234</v>
      </c>
      <c r="B79" s="8" t="str">
        <f t="shared" si="2"/>
        <v>November</v>
      </c>
      <c r="C79" s="8" t="str">
        <f t="shared" si="3"/>
        <v>2023</v>
      </c>
      <c r="D79" s="4" t="s">
        <v>14</v>
      </c>
      <c r="E79" s="9" t="s">
        <v>10</v>
      </c>
      <c r="F79" s="9" t="s">
        <v>11</v>
      </c>
      <c r="G79" s="9" t="s">
        <v>26</v>
      </c>
      <c r="H79" s="9" t="s">
        <v>30</v>
      </c>
      <c r="I79" s="10">
        <v>1399.99</v>
      </c>
      <c r="J79" s="10">
        <v>880</v>
      </c>
      <c r="K79" s="10">
        <v>519.99</v>
      </c>
    </row>
    <row r="80" spans="1:11" ht="15" customHeight="1" x14ac:dyDescent="0.25">
      <c r="A80" s="5">
        <v>45238</v>
      </c>
      <c r="B80" s="5" t="str">
        <f t="shared" si="2"/>
        <v>November</v>
      </c>
      <c r="C80" s="5" t="str">
        <f t="shared" si="3"/>
        <v>2023</v>
      </c>
      <c r="D80" s="4" t="s">
        <v>23</v>
      </c>
      <c r="E80" s="6" t="s">
        <v>28</v>
      </c>
      <c r="F80" s="6" t="s">
        <v>11</v>
      </c>
      <c r="G80" s="6" t="s">
        <v>21</v>
      </c>
      <c r="H80" s="6" t="s">
        <v>34</v>
      </c>
      <c r="I80" s="7">
        <v>289.99</v>
      </c>
      <c r="J80" s="7">
        <v>180</v>
      </c>
      <c r="K80" s="7">
        <v>109.99</v>
      </c>
    </row>
    <row r="81" spans="1:11" ht="15" customHeight="1" x14ac:dyDescent="0.25">
      <c r="A81" s="8">
        <v>45242</v>
      </c>
      <c r="B81" s="8" t="str">
        <f t="shared" si="2"/>
        <v>November</v>
      </c>
      <c r="C81" s="8" t="str">
        <f t="shared" si="3"/>
        <v>2023</v>
      </c>
      <c r="D81" s="4" t="s">
        <v>18</v>
      </c>
      <c r="E81" s="9" t="s">
        <v>24</v>
      </c>
      <c r="F81" s="9" t="s">
        <v>25</v>
      </c>
      <c r="G81" s="9" t="s">
        <v>37</v>
      </c>
      <c r="H81" s="9" t="s">
        <v>27</v>
      </c>
      <c r="I81" s="10">
        <v>110</v>
      </c>
      <c r="J81" s="10">
        <v>65</v>
      </c>
      <c r="K81" s="10">
        <v>45</v>
      </c>
    </row>
    <row r="82" spans="1:11" ht="15" customHeight="1" x14ac:dyDescent="0.25">
      <c r="A82" s="5">
        <v>45246</v>
      </c>
      <c r="B82" s="5" t="str">
        <f t="shared" si="2"/>
        <v>November</v>
      </c>
      <c r="C82" s="5" t="str">
        <f t="shared" si="3"/>
        <v>2023</v>
      </c>
      <c r="D82" s="4" t="s">
        <v>9</v>
      </c>
      <c r="E82" s="6" t="s">
        <v>10</v>
      </c>
      <c r="F82" s="6" t="s">
        <v>11</v>
      </c>
      <c r="G82" s="6" t="s">
        <v>33</v>
      </c>
      <c r="H82" s="6" t="s">
        <v>13</v>
      </c>
      <c r="I82" s="7">
        <v>1250</v>
      </c>
      <c r="J82" s="7">
        <v>790</v>
      </c>
      <c r="K82" s="7">
        <v>460</v>
      </c>
    </row>
    <row r="83" spans="1:11" ht="15" customHeight="1" x14ac:dyDescent="0.25">
      <c r="A83" s="8">
        <v>45250</v>
      </c>
      <c r="B83" s="8" t="str">
        <f t="shared" si="2"/>
        <v>November</v>
      </c>
      <c r="C83" s="8" t="str">
        <f t="shared" si="3"/>
        <v>2023</v>
      </c>
      <c r="D83" s="4" t="s">
        <v>14</v>
      </c>
      <c r="E83" s="9" t="s">
        <v>19</v>
      </c>
      <c r="F83" s="9" t="s">
        <v>20</v>
      </c>
      <c r="G83" s="9" t="s">
        <v>31</v>
      </c>
      <c r="H83" s="9" t="s">
        <v>38</v>
      </c>
      <c r="I83" s="10">
        <v>350</v>
      </c>
      <c r="J83" s="10">
        <v>200</v>
      </c>
      <c r="K83" s="10">
        <v>150</v>
      </c>
    </row>
    <row r="84" spans="1:11" ht="15" customHeight="1" x14ac:dyDescent="0.25">
      <c r="A84" s="5">
        <v>45254</v>
      </c>
      <c r="B84" s="5" t="str">
        <f t="shared" si="2"/>
        <v>November</v>
      </c>
      <c r="C84" s="5" t="str">
        <f t="shared" si="3"/>
        <v>2023</v>
      </c>
      <c r="D84" s="4" t="s">
        <v>23</v>
      </c>
      <c r="E84" s="6" t="s">
        <v>15</v>
      </c>
      <c r="F84" s="6" t="s">
        <v>11</v>
      </c>
      <c r="G84" s="6" t="s">
        <v>29</v>
      </c>
      <c r="H84" s="6" t="s">
        <v>34</v>
      </c>
      <c r="I84" s="7">
        <v>850.99</v>
      </c>
      <c r="J84" s="7">
        <v>540</v>
      </c>
      <c r="K84" s="7">
        <v>310.99</v>
      </c>
    </row>
    <row r="85" spans="1:11" ht="15" customHeight="1" x14ac:dyDescent="0.25">
      <c r="A85" s="8">
        <v>45258</v>
      </c>
      <c r="B85" s="8" t="str">
        <f t="shared" si="2"/>
        <v>November</v>
      </c>
      <c r="C85" s="8" t="str">
        <f t="shared" si="3"/>
        <v>2023</v>
      </c>
      <c r="D85" s="4" t="s">
        <v>18</v>
      </c>
      <c r="E85" s="9" t="s">
        <v>28</v>
      </c>
      <c r="F85" s="9" t="s">
        <v>11</v>
      </c>
      <c r="G85" s="9" t="s">
        <v>26</v>
      </c>
      <c r="H85" s="9" t="s">
        <v>30</v>
      </c>
      <c r="I85" s="10">
        <v>249</v>
      </c>
      <c r="J85" s="10">
        <v>150</v>
      </c>
      <c r="K85" s="10">
        <v>99</v>
      </c>
    </row>
    <row r="86" spans="1:11" ht="15" customHeight="1" x14ac:dyDescent="0.25">
      <c r="A86" s="5">
        <v>45262</v>
      </c>
      <c r="B86" s="5" t="str">
        <f t="shared" si="2"/>
        <v>December</v>
      </c>
      <c r="C86" s="5" t="str">
        <f t="shared" si="3"/>
        <v>2023</v>
      </c>
      <c r="D86" s="4" t="s">
        <v>9</v>
      </c>
      <c r="E86" s="6" t="s">
        <v>24</v>
      </c>
      <c r="F86" s="6" t="s">
        <v>25</v>
      </c>
      <c r="G86" s="6" t="s">
        <v>35</v>
      </c>
      <c r="H86" s="6" t="s">
        <v>22</v>
      </c>
      <c r="I86" s="7">
        <v>85.99</v>
      </c>
      <c r="J86" s="7">
        <v>50</v>
      </c>
      <c r="K86" s="7">
        <v>35.99</v>
      </c>
    </row>
    <row r="87" spans="1:11" ht="15" customHeight="1" x14ac:dyDescent="0.25">
      <c r="A87" s="8">
        <v>45266</v>
      </c>
      <c r="B87" s="8" t="str">
        <f t="shared" si="2"/>
        <v>December</v>
      </c>
      <c r="C87" s="8" t="str">
        <f t="shared" si="3"/>
        <v>2023</v>
      </c>
      <c r="D87" s="4" t="s">
        <v>14</v>
      </c>
      <c r="E87" s="9" t="s">
        <v>19</v>
      </c>
      <c r="F87" s="9" t="s">
        <v>20</v>
      </c>
      <c r="G87" s="9" t="s">
        <v>33</v>
      </c>
      <c r="H87" s="9" t="s">
        <v>27</v>
      </c>
      <c r="I87" s="10">
        <v>290.99</v>
      </c>
      <c r="J87" s="10">
        <v>190</v>
      </c>
      <c r="K87" s="10">
        <v>100.99</v>
      </c>
    </row>
    <row r="88" spans="1:11" ht="15" customHeight="1" x14ac:dyDescent="0.25">
      <c r="A88" s="5">
        <v>45270</v>
      </c>
      <c r="B88" s="5" t="str">
        <f t="shared" si="2"/>
        <v>December</v>
      </c>
      <c r="C88" s="5" t="str">
        <f t="shared" si="3"/>
        <v>2023</v>
      </c>
      <c r="D88" s="4" t="s">
        <v>23</v>
      </c>
      <c r="E88" s="6" t="s">
        <v>10</v>
      </c>
      <c r="F88" s="6" t="s">
        <v>11</v>
      </c>
      <c r="G88" s="6" t="s">
        <v>37</v>
      </c>
      <c r="H88" s="6" t="s">
        <v>34</v>
      </c>
      <c r="I88" s="7">
        <v>1200</v>
      </c>
      <c r="J88" s="7">
        <v>750</v>
      </c>
      <c r="K88" s="7">
        <v>450</v>
      </c>
    </row>
    <row r="89" spans="1:11" ht="15" customHeight="1" x14ac:dyDescent="0.25">
      <c r="A89" s="8">
        <v>45274</v>
      </c>
      <c r="B89" s="8" t="str">
        <f t="shared" si="2"/>
        <v>December</v>
      </c>
      <c r="C89" s="8" t="str">
        <f t="shared" si="3"/>
        <v>2023</v>
      </c>
      <c r="D89" s="4" t="s">
        <v>18</v>
      </c>
      <c r="E89" s="9" t="s">
        <v>24</v>
      </c>
      <c r="F89" s="9" t="s">
        <v>25</v>
      </c>
      <c r="G89" s="9" t="s">
        <v>35</v>
      </c>
      <c r="H89" s="9" t="s">
        <v>22</v>
      </c>
      <c r="I89" s="10">
        <v>85.99</v>
      </c>
      <c r="J89" s="10">
        <v>50</v>
      </c>
      <c r="K89" s="10">
        <v>35.99</v>
      </c>
    </row>
    <row r="90" spans="1:11" ht="15" customHeight="1" x14ac:dyDescent="0.25">
      <c r="A90" s="5">
        <v>45278</v>
      </c>
      <c r="B90" s="5" t="str">
        <f t="shared" si="2"/>
        <v>December</v>
      </c>
      <c r="C90" s="5" t="str">
        <f t="shared" si="3"/>
        <v>2023</v>
      </c>
      <c r="D90" s="4" t="s">
        <v>9</v>
      </c>
      <c r="E90" s="6" t="s">
        <v>19</v>
      </c>
      <c r="F90" s="6" t="s">
        <v>20</v>
      </c>
      <c r="G90" s="6" t="s">
        <v>33</v>
      </c>
      <c r="H90" s="6" t="s">
        <v>27</v>
      </c>
      <c r="I90" s="7">
        <v>290.99</v>
      </c>
      <c r="J90" s="7">
        <v>190</v>
      </c>
      <c r="K90" s="7">
        <v>100.99</v>
      </c>
    </row>
    <row r="91" spans="1:11" ht="15" customHeight="1" x14ac:dyDescent="0.25">
      <c r="A91" s="8">
        <v>45282</v>
      </c>
      <c r="B91" s="8" t="str">
        <f t="shared" si="2"/>
        <v>December</v>
      </c>
      <c r="C91" s="8" t="str">
        <f t="shared" si="3"/>
        <v>2023</v>
      </c>
      <c r="D91" s="4" t="s">
        <v>14</v>
      </c>
      <c r="E91" s="9" t="s">
        <v>10</v>
      </c>
      <c r="F91" s="9" t="s">
        <v>11</v>
      </c>
      <c r="G91" s="9" t="s">
        <v>37</v>
      </c>
      <c r="H91" s="9" t="s">
        <v>34</v>
      </c>
      <c r="I91" s="10">
        <v>1200</v>
      </c>
      <c r="J91" s="10">
        <v>750</v>
      </c>
      <c r="K91" s="10">
        <v>450</v>
      </c>
    </row>
    <row r="92" spans="1:11" ht="15" customHeight="1" x14ac:dyDescent="0.25">
      <c r="A92" s="5">
        <v>45286</v>
      </c>
      <c r="B92" s="5" t="str">
        <f t="shared" si="2"/>
        <v>December</v>
      </c>
      <c r="C92" s="5" t="str">
        <f t="shared" si="3"/>
        <v>2023</v>
      </c>
      <c r="D92" s="4" t="s">
        <v>23</v>
      </c>
      <c r="E92" s="6" t="s">
        <v>28</v>
      </c>
      <c r="F92" s="6" t="s">
        <v>11</v>
      </c>
      <c r="G92" s="6" t="s">
        <v>21</v>
      </c>
      <c r="H92" s="6" t="s">
        <v>34</v>
      </c>
      <c r="I92" s="7">
        <v>289.99</v>
      </c>
      <c r="J92" s="7">
        <v>180</v>
      </c>
      <c r="K92" s="7">
        <v>109.99</v>
      </c>
    </row>
    <row r="93" spans="1:11" ht="15" customHeight="1" x14ac:dyDescent="0.25">
      <c r="A93" s="11">
        <v>45290</v>
      </c>
      <c r="B93" s="11" t="str">
        <f t="shared" si="2"/>
        <v>December</v>
      </c>
      <c r="C93" s="11" t="str">
        <f t="shared" si="3"/>
        <v>2023</v>
      </c>
      <c r="D93" s="4" t="s">
        <v>18</v>
      </c>
      <c r="E93" s="12" t="s">
        <v>24</v>
      </c>
      <c r="F93" s="12" t="s">
        <v>25</v>
      </c>
      <c r="G93" s="12" t="s">
        <v>37</v>
      </c>
      <c r="H93" s="12" t="s">
        <v>27</v>
      </c>
      <c r="I93" s="13">
        <v>110</v>
      </c>
      <c r="J93" s="13">
        <v>65</v>
      </c>
      <c r="K93" s="13">
        <v>45</v>
      </c>
    </row>
    <row r="94" spans="1:11" ht="15" customHeight="1" x14ac:dyDescent="0.25">
      <c r="D94" s="4"/>
    </row>
    <row r="95" spans="1:11" ht="15" customHeight="1" x14ac:dyDescent="0.25">
      <c r="D95" s="4"/>
    </row>
    <row r="96" spans="1:11" ht="15" customHeight="1" x14ac:dyDescent="0.25">
      <c r="D96" s="4"/>
    </row>
    <row r="97" spans="4:4" ht="15" customHeight="1" x14ac:dyDescent="0.25">
      <c r="D97" s="4"/>
    </row>
    <row r="98" spans="4:4" ht="15" customHeight="1" x14ac:dyDescent="0.25">
      <c r="D98" s="4"/>
    </row>
    <row r="99" spans="4:4" ht="15" customHeight="1" x14ac:dyDescent="0.25">
      <c r="D99" s="4"/>
    </row>
    <row r="100" spans="4:4" ht="15" customHeight="1" x14ac:dyDescent="0.25">
      <c r="D100" s="4"/>
    </row>
    <row r="101" spans="4:4" ht="15" customHeight="1" x14ac:dyDescent="0.25">
      <c r="D101"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4B8D-D897-426C-8350-6A562B8A69D9}">
  <dimension ref="A2:AN16"/>
  <sheetViews>
    <sheetView zoomScale="145" zoomScaleNormal="145" workbookViewId="0">
      <selection activeCell="E21" sqref="E21"/>
    </sheetView>
  </sheetViews>
  <sheetFormatPr defaultRowHeight="15" x14ac:dyDescent="0.25"/>
  <cols>
    <col min="1" max="1" width="9.5703125" bestFit="1" customWidth="1"/>
    <col min="2" max="2" width="20.28515625" bestFit="1" customWidth="1"/>
    <col min="3" max="3" width="1.7109375" customWidth="1"/>
    <col min="4" max="4" width="10.28515625" bestFit="1" customWidth="1"/>
    <col min="5" max="5" width="20.28515625" bestFit="1" customWidth="1"/>
    <col min="6" max="6" width="1" customWidth="1"/>
    <col min="7" max="7" width="11.7109375" bestFit="1" customWidth="1"/>
    <col min="8" max="8" width="20.28515625" customWidth="1"/>
    <col min="9" max="9" width="1.85546875" customWidth="1"/>
    <col min="10" max="10" width="11.7109375" bestFit="1" customWidth="1"/>
    <col min="11" max="11" width="20.28515625" bestFit="1" customWidth="1"/>
    <col min="12" max="12" width="3.5703125" customWidth="1"/>
    <col min="13" max="13" width="19" bestFit="1" customWidth="1"/>
    <col min="14" max="14" width="20.28515625" bestFit="1" customWidth="1"/>
    <col min="15" max="15" width="1.28515625" customWidth="1"/>
    <col min="16" max="16" width="14.42578125" bestFit="1" customWidth="1"/>
    <col min="17" max="17" width="20.28515625" bestFit="1" customWidth="1"/>
    <col min="18" max="18" width="1.42578125" customWidth="1"/>
    <col min="19" max="19" width="18.140625" bestFit="1" customWidth="1"/>
    <col min="20" max="20" width="20.28515625" bestFit="1" customWidth="1"/>
    <col min="21" max="21" width="1.140625" customWidth="1"/>
    <col min="22" max="22" width="10.28515625" bestFit="1" customWidth="1"/>
    <col min="23" max="23" width="19.42578125" bestFit="1" customWidth="1"/>
    <col min="24" max="24" width="1" customWidth="1"/>
    <col min="25" max="25" width="12.140625" bestFit="1" customWidth="1"/>
    <col min="26" max="26" width="20.28515625" bestFit="1" customWidth="1"/>
    <col min="27" max="27" width="19.42578125" bestFit="1" customWidth="1"/>
    <col min="28" max="28" width="1.7109375" customWidth="1"/>
    <col min="29" max="29" width="11.7109375" bestFit="1" customWidth="1"/>
    <col min="30" max="30" width="7.140625" bestFit="1" customWidth="1"/>
    <col min="31" max="31" width="20.28515625" bestFit="1" customWidth="1"/>
    <col min="32" max="32" width="2.140625" customWidth="1"/>
    <col min="33" max="33" width="12.140625" bestFit="1" customWidth="1"/>
    <col min="34" max="34" width="20.28515625" bestFit="1" customWidth="1"/>
    <col min="35" max="35" width="1.7109375" customWidth="1"/>
    <col min="36" max="37" width="20.28515625" bestFit="1" customWidth="1"/>
    <col min="38" max="38" width="1.140625" customWidth="1"/>
    <col min="39" max="39" width="19.42578125" bestFit="1" customWidth="1"/>
  </cols>
  <sheetData>
    <row r="2" spans="1:40" x14ac:dyDescent="0.25">
      <c r="A2" s="19" t="s">
        <v>57</v>
      </c>
      <c r="B2" s="19"/>
      <c r="D2" s="19" t="s">
        <v>56</v>
      </c>
      <c r="E2" s="19"/>
      <c r="G2" s="19" t="s">
        <v>55</v>
      </c>
      <c r="H2" s="19"/>
      <c r="I2" s="3"/>
      <c r="J2" s="19" t="s">
        <v>67</v>
      </c>
      <c r="K2" s="19"/>
      <c r="M2" s="19" t="s">
        <v>59</v>
      </c>
      <c r="N2" s="19"/>
      <c r="P2" s="19" t="s">
        <v>60</v>
      </c>
      <c r="Q2" s="19"/>
      <c r="S2" s="19" t="s">
        <v>61</v>
      </c>
      <c r="T2" s="19"/>
      <c r="V2" s="19" t="s">
        <v>62</v>
      </c>
      <c r="W2" s="19"/>
      <c r="Y2" s="19" t="s">
        <v>66</v>
      </c>
      <c r="Z2" s="19"/>
      <c r="AA2" s="19"/>
      <c r="AC2" s="19" t="s">
        <v>65</v>
      </c>
      <c r="AD2" s="19"/>
      <c r="AE2" s="19"/>
      <c r="AG2" s="19" t="s">
        <v>68</v>
      </c>
      <c r="AH2" s="19"/>
      <c r="AI2" s="17"/>
    </row>
    <row r="3" spans="1:40" x14ac:dyDescent="0.25">
      <c r="A3" s="1" t="s">
        <v>1</v>
      </c>
      <c r="B3" t="s">
        <v>41</v>
      </c>
      <c r="D3" s="1" t="s">
        <v>42</v>
      </c>
      <c r="E3" t="s">
        <v>41</v>
      </c>
      <c r="G3" s="1" t="s">
        <v>2</v>
      </c>
      <c r="H3" t="s">
        <v>41</v>
      </c>
      <c r="J3" s="1" t="s">
        <v>2</v>
      </c>
      <c r="K3" t="s">
        <v>41</v>
      </c>
      <c r="M3" s="1" t="s">
        <v>3</v>
      </c>
      <c r="N3" t="s">
        <v>41</v>
      </c>
      <c r="P3" s="1" t="s">
        <v>5</v>
      </c>
      <c r="Q3" t="s">
        <v>41</v>
      </c>
      <c r="S3" s="1" t="s">
        <v>4</v>
      </c>
      <c r="T3" t="s">
        <v>41</v>
      </c>
      <c r="V3" s="1" t="s">
        <v>42</v>
      </c>
      <c r="W3" t="s">
        <v>58</v>
      </c>
      <c r="Y3" s="1" t="s">
        <v>2</v>
      </c>
      <c r="Z3" t="s">
        <v>41</v>
      </c>
      <c r="AA3" t="s">
        <v>58</v>
      </c>
      <c r="AC3" s="1" t="s">
        <v>1</v>
      </c>
      <c r="AD3" s="1" t="s">
        <v>63</v>
      </c>
      <c r="AE3" t="s">
        <v>41</v>
      </c>
      <c r="AG3" s="1" t="s">
        <v>2</v>
      </c>
      <c r="AH3" t="s">
        <v>41</v>
      </c>
      <c r="AJ3" t="s">
        <v>41</v>
      </c>
      <c r="AM3" t="s">
        <v>58</v>
      </c>
    </row>
    <row r="4" spans="1:40" x14ac:dyDescent="0.25">
      <c r="A4" t="s">
        <v>18</v>
      </c>
      <c r="B4" s="16">
        <v>11967.38</v>
      </c>
      <c r="D4" t="s">
        <v>43</v>
      </c>
      <c r="E4" s="16">
        <v>4916.1000000000004</v>
      </c>
      <c r="G4" t="s">
        <v>10</v>
      </c>
      <c r="H4" s="16">
        <v>29687.97</v>
      </c>
      <c r="I4" s="2"/>
      <c r="J4" t="s">
        <v>10</v>
      </c>
      <c r="K4" s="16">
        <v>29687.97</v>
      </c>
      <c r="M4" t="s">
        <v>25</v>
      </c>
      <c r="N4" s="15">
        <v>3.0343356381137318E-2</v>
      </c>
      <c r="P4" t="s">
        <v>32</v>
      </c>
      <c r="Q4" s="16">
        <v>6502.01</v>
      </c>
      <c r="S4" t="s">
        <v>33</v>
      </c>
      <c r="T4" s="15">
        <v>0.23865180424467891</v>
      </c>
      <c r="V4" t="s">
        <v>43</v>
      </c>
      <c r="W4" s="16">
        <v>1665.8700000000001</v>
      </c>
      <c r="Y4" t="s">
        <v>24</v>
      </c>
      <c r="Z4" s="16">
        <v>1686.4</v>
      </c>
      <c r="AA4" s="16">
        <v>673.78000000000009</v>
      </c>
      <c r="AC4" t="s">
        <v>18</v>
      </c>
      <c r="AD4" t="s">
        <v>64</v>
      </c>
      <c r="AE4" s="16">
        <v>11967.38</v>
      </c>
      <c r="AG4" t="s">
        <v>24</v>
      </c>
      <c r="AH4" s="15">
        <v>3.0343356381137318E-2</v>
      </c>
      <c r="AJ4" s="16">
        <v>55577.239999999976</v>
      </c>
      <c r="AK4" s="16">
        <f>GETPIVOTDATA("Sales Amount",$AJ$3)</f>
        <v>55577.239999999976</v>
      </c>
      <c r="AM4" s="16">
        <v>20205.420000000013</v>
      </c>
      <c r="AN4" s="16">
        <f>GETPIVOTDATA("Profit Margin",$AM$3)</f>
        <v>20205.420000000013</v>
      </c>
    </row>
    <row r="5" spans="1:40" x14ac:dyDescent="0.25">
      <c r="A5" t="s">
        <v>9</v>
      </c>
      <c r="B5" s="16">
        <v>13786.829999999996</v>
      </c>
      <c r="D5" t="s">
        <v>44</v>
      </c>
      <c r="E5" s="16">
        <v>4796.87</v>
      </c>
      <c r="G5" t="s">
        <v>15</v>
      </c>
      <c r="H5" s="16">
        <v>13561.179999999998</v>
      </c>
      <c r="I5" s="2"/>
      <c r="J5" t="s">
        <v>15</v>
      </c>
      <c r="K5" s="16">
        <v>13561.179999999998</v>
      </c>
      <c r="M5" t="s">
        <v>11</v>
      </c>
      <c r="N5" s="15">
        <v>0.84833269878101181</v>
      </c>
      <c r="P5" t="s">
        <v>34</v>
      </c>
      <c r="Q5" s="16">
        <v>13503.199999999999</v>
      </c>
      <c r="S5" t="s">
        <v>26</v>
      </c>
      <c r="T5" s="15">
        <v>0.13963329452046258</v>
      </c>
      <c r="V5" t="s">
        <v>44</v>
      </c>
      <c r="W5" s="16">
        <v>1750.11</v>
      </c>
      <c r="Y5" t="s">
        <v>10</v>
      </c>
      <c r="Z5" s="16">
        <v>29687.97</v>
      </c>
      <c r="AA5" s="16">
        <v>10624.859999999999</v>
      </c>
      <c r="AC5" t="s">
        <v>9</v>
      </c>
      <c r="AD5" t="s">
        <v>64</v>
      </c>
      <c r="AE5" s="16">
        <v>13786.829999999996</v>
      </c>
      <c r="AG5" t="s">
        <v>10</v>
      </c>
      <c r="AH5" s="15">
        <v>0.53417496082928917</v>
      </c>
    </row>
    <row r="6" spans="1:40" x14ac:dyDescent="0.25">
      <c r="A6" t="s">
        <v>14</v>
      </c>
      <c r="B6" s="16">
        <v>18607.230000000003</v>
      </c>
      <c r="D6" t="s">
        <v>45</v>
      </c>
      <c r="E6" s="16">
        <v>4920.91</v>
      </c>
      <c r="G6" t="s">
        <v>19</v>
      </c>
      <c r="H6" s="16">
        <v>6742.8499999999985</v>
      </c>
      <c r="I6" s="2"/>
      <c r="J6" t="s">
        <v>19</v>
      </c>
      <c r="K6" s="16">
        <v>6742.8499999999985</v>
      </c>
      <c r="M6" t="s">
        <v>20</v>
      </c>
      <c r="N6" s="15">
        <v>0.12132394483785088</v>
      </c>
      <c r="P6" t="s">
        <v>13</v>
      </c>
      <c r="Q6" s="16">
        <v>8956.7799999999988</v>
      </c>
      <c r="S6" t="s">
        <v>29</v>
      </c>
      <c r="T6" s="15">
        <v>0.20988911333589008</v>
      </c>
      <c r="V6" t="s">
        <v>45</v>
      </c>
      <c r="W6" s="16">
        <v>1773.82</v>
      </c>
      <c r="Y6" t="s">
        <v>15</v>
      </c>
      <c r="Z6" s="16">
        <v>13561.179999999998</v>
      </c>
      <c r="AA6" s="16">
        <v>4837.78</v>
      </c>
      <c r="AC6" t="s">
        <v>14</v>
      </c>
      <c r="AD6" t="s">
        <v>64</v>
      </c>
      <c r="AE6" s="16">
        <v>18607.230000000003</v>
      </c>
      <c r="AG6" t="s">
        <v>15</v>
      </c>
      <c r="AH6" s="15">
        <v>0.24400599957824459</v>
      </c>
    </row>
    <row r="7" spans="1:40" x14ac:dyDescent="0.25">
      <c r="A7" t="s">
        <v>23</v>
      </c>
      <c r="B7" s="16">
        <v>11215.799999999997</v>
      </c>
      <c r="D7" t="s">
        <v>46</v>
      </c>
      <c r="E7" s="16">
        <v>3469.0899999999992</v>
      </c>
      <c r="S7" t="s">
        <v>39</v>
      </c>
      <c r="T7" s="15">
        <v>0.18254334603866429</v>
      </c>
      <c r="V7" t="s">
        <v>46</v>
      </c>
      <c r="W7" s="16">
        <v>1301.99</v>
      </c>
      <c r="Y7" t="s">
        <v>28</v>
      </c>
      <c r="Z7" s="16">
        <v>3898.8399999999992</v>
      </c>
      <c r="AA7" s="16">
        <v>1483.45</v>
      </c>
      <c r="AC7" t="s">
        <v>23</v>
      </c>
      <c r="AD7" t="s">
        <v>64</v>
      </c>
      <c r="AE7" s="16">
        <v>11215.799999999997</v>
      </c>
      <c r="AG7" t="s">
        <v>28</v>
      </c>
      <c r="AH7" s="15">
        <v>7.0151738373478059E-2</v>
      </c>
    </row>
    <row r="8" spans="1:40" x14ac:dyDescent="0.25">
      <c r="D8" t="s">
        <v>47</v>
      </c>
      <c r="E8" s="16">
        <v>5672.03</v>
      </c>
      <c r="S8" t="s">
        <v>31</v>
      </c>
      <c r="T8" s="15">
        <v>0.22928244186030416</v>
      </c>
      <c r="V8" t="s">
        <v>47</v>
      </c>
      <c r="W8" s="16">
        <v>2065.56</v>
      </c>
      <c r="Y8" t="s">
        <v>19</v>
      </c>
      <c r="Z8" s="16">
        <v>6742.8499999999985</v>
      </c>
      <c r="AA8" s="16">
        <v>2585.5499999999997</v>
      </c>
      <c r="AG8" t="s">
        <v>19</v>
      </c>
      <c r="AH8" s="15">
        <v>0.12132394483785088</v>
      </c>
    </row>
    <row r="9" spans="1:40" x14ac:dyDescent="0.25">
      <c r="D9" t="s">
        <v>48</v>
      </c>
      <c r="E9" s="16">
        <v>4592.5499999999993</v>
      </c>
      <c r="V9" t="s">
        <v>48</v>
      </c>
      <c r="W9" s="16">
        <v>1710.49</v>
      </c>
    </row>
    <row r="10" spans="1:40" x14ac:dyDescent="0.25">
      <c r="D10" t="s">
        <v>49</v>
      </c>
      <c r="E10" s="16">
        <v>5520.8</v>
      </c>
      <c r="V10" t="s">
        <v>49</v>
      </c>
      <c r="W10" s="16">
        <v>1894.93</v>
      </c>
    </row>
    <row r="11" spans="1:40" x14ac:dyDescent="0.25">
      <c r="D11" t="s">
        <v>50</v>
      </c>
      <c r="E11" s="16">
        <v>3455.67</v>
      </c>
      <c r="V11" t="s">
        <v>50</v>
      </c>
      <c r="W11" s="16">
        <v>1275.42</v>
      </c>
    </row>
    <row r="12" spans="1:40" x14ac:dyDescent="0.25">
      <c r="D12" t="s">
        <v>51</v>
      </c>
      <c r="E12" s="16">
        <v>4812.8399999999992</v>
      </c>
      <c r="V12" t="s">
        <v>51</v>
      </c>
      <c r="W12" s="16">
        <v>1716.85</v>
      </c>
    </row>
    <row r="13" spans="1:40" x14ac:dyDescent="0.25">
      <c r="D13" t="s">
        <v>52</v>
      </c>
      <c r="E13" s="16">
        <v>5366.4599999999991</v>
      </c>
      <c r="V13" t="s">
        <v>52</v>
      </c>
      <c r="W13" s="16">
        <v>2026.46</v>
      </c>
    </row>
    <row r="14" spans="1:40" x14ac:dyDescent="0.25">
      <c r="D14" t="s">
        <v>53</v>
      </c>
      <c r="E14" s="16">
        <v>4499.97</v>
      </c>
      <c r="V14" t="s">
        <v>53</v>
      </c>
      <c r="W14" s="16">
        <v>1694.97</v>
      </c>
    </row>
    <row r="15" spans="1:40" x14ac:dyDescent="0.25">
      <c r="D15" t="s">
        <v>54</v>
      </c>
      <c r="E15" s="16">
        <v>3553.95</v>
      </c>
      <c r="V15" t="s">
        <v>54</v>
      </c>
      <c r="W15" s="16">
        <v>1328.95</v>
      </c>
    </row>
    <row r="16" spans="1:40" s="18" customFormat="1" x14ac:dyDescent="0.25"/>
  </sheetData>
  <mergeCells count="11">
    <mergeCell ref="G2:H2"/>
    <mergeCell ref="D2:E2"/>
    <mergeCell ref="A2:B2"/>
    <mergeCell ref="M2:N2"/>
    <mergeCell ref="P2:Q2"/>
    <mergeCell ref="S2:T2"/>
    <mergeCell ref="V2:W2"/>
    <mergeCell ref="Y2:AA2"/>
    <mergeCell ref="J2:K2"/>
    <mergeCell ref="AG2:AH2"/>
    <mergeCell ref="AC2:A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0D53C-630D-40F8-95FC-C86CAA5EB144}">
  <dimension ref="AJ26"/>
  <sheetViews>
    <sheetView showGridLines="0" showRowColHeaders="0" zoomScaleNormal="100" workbookViewId="0">
      <selection activeCell="S47" sqref="S47"/>
    </sheetView>
  </sheetViews>
  <sheetFormatPr defaultRowHeight="15" x14ac:dyDescent="0.25"/>
  <sheetData>
    <row r="26" spans="36:36" x14ac:dyDescent="0.25">
      <c r="AJ26" t="s">
        <v>69</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Shaikh</dc:creator>
  <cp:lastModifiedBy>Osama Shaikh</cp:lastModifiedBy>
  <dcterms:created xsi:type="dcterms:W3CDTF">2024-11-15T13:50:52Z</dcterms:created>
  <dcterms:modified xsi:type="dcterms:W3CDTF">2024-12-20T11:18:11Z</dcterms:modified>
</cp:coreProperties>
</file>